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Q:\223000\2023-000106_Oprava_kanalizace-Dešov\1-PDPS\-PDF\Neoceneny soupis prací\"/>
    </mc:Choice>
  </mc:AlternateContent>
  <bookViews>
    <workbookView xWindow="0" yWindow="0" windowWidth="0" windowHeight="0"/>
  </bookViews>
  <sheets>
    <sheet name="Rekapitulace" sheetId="5" r:id="rId1"/>
    <sheet name="000" sheetId="3" r:id="rId2"/>
    <sheet name="300" sheetId="4" r:id="rId3"/>
    <sheet name="Seznam figur" sheetId="2" r:id="rId4"/>
  </sheets>
  <calcPr/>
</workbook>
</file>

<file path=xl/calcChain.xml><?xml version="1.0" encoding="utf-8"?>
<calcChain xmlns="http://schemas.openxmlformats.org/spreadsheetml/2006/main">
  <c i="5" l="1" r="E11"/>
  <c r="D11"/>
  <c r="C11"/>
  <c r="E10"/>
  <c r="D10"/>
  <c r="C10"/>
  <c r="C7"/>
  <c r="C6"/>
  <c i="4" r="I3"/>
  <c r="I158"/>
  <c r="O175"/>
  <c r="I175"/>
  <c r="O171"/>
  <c r="I171"/>
  <c r="O167"/>
  <c r="I167"/>
  <c r="O163"/>
  <c r="I163"/>
  <c r="O159"/>
  <c r="I159"/>
  <c r="I117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I108"/>
  <c r="O113"/>
  <c r="I113"/>
  <c r="O109"/>
  <c r="I109"/>
  <c r="I67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I62"/>
  <c r="O63"/>
  <c r="I63"/>
  <c r="I17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3" r="I3"/>
  <c r="I8"/>
  <c r="O37"/>
  <c r="I37"/>
  <c r="O34"/>
  <c r="I34"/>
  <c r="O30"/>
  <c r="I30"/>
  <c r="O26"/>
  <c r="I26"/>
  <c r="O22"/>
  <c r="I22"/>
  <c r="O19"/>
  <c r="I19"/>
  <c r="O16"/>
  <c r="I16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<sst xmlns="http://schemas.openxmlformats.org/spreadsheetml/2006/main">
  <si>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</si>
  <si>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</si>
  <si>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</si>
  <si>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2023-000106 - OPRAVA KANALIZACE, DEŠOV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</si>
  <si>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</si>
  <si>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</si>
  <si>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</si>
  <si>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</si>
  <si>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</si>
  <si>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</si>
  <si>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</si>
  <si>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000</t>
  </si>
  <si>
    <t>VEDLEJŠÍ A OSTATNÍ NÁKLADY</t>
  </si>
  <si>
    <t>300</t>
  </si>
  <si>
    <t>OPRAVA KANALIZACE</t>
  </si>
  <si>
    <t>Soupis prací objektu</t>
  </si>
  <si>
    <t>S</t>
  </si>
  <si>
    <t>Stavba:</t>
  </si>
  <si>
    <t>2023-000106</t>
  </si>
  <si>
    <t>OPRAVA KANALIZACE, DEŠOV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</si>
  <si>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</si>
  <si>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</si>
  <si>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</si>
  <si>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</si>
  <si>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</si>
  <si>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</si>
  <si>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</si>
  <si>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</si>
  <si>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</si>
  <si>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</si>
  <si>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</si>
  <si>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</si>
  <si>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</si>
  <si>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</si>
  <si>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</si>
  <si>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</si>
  <si>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</si>
  <si>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</si>
  <si>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</si>
  <si>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</si>
  <si>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</si>
  <si>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OTSKP ~ 2023</t>
  </si>
  <si>
    <t>PP</t>
  </si>
  <si>
    <t>zpracování DIO, vč. zřízení a odstranění přechodného dopravního značení
 objízdných tras, vč. projednání. Zajištění vydání všech potřebných rozhodnutí a stanovení pro přechodnou úpravu provozu na pozemních komunikacích dle zpracované projektové dokumentace a dle vyjádření dotčených orgánů;
-Soustavnou péči zhotovitele o kvalitní značení objízdných tras;
-Zabezpečení změny dopravního značení a provizorních objížděk;</t>
  </si>
  <si>
    <t>VV</t>
  </si>
  <si>
    <t xml:space="preserve">viz příloha E - Zásady organizace výstavby  1 = 1,000 [A]</t>
  </si>
  <si>
    <t>TS</t>
  </si>
  <si>
    <t>zahrnuje veškeré náklady spojené s objednatelem požadovanými zařízeními</t>
  </si>
  <si>
    <t>02730</t>
  </si>
  <si>
    <t>POMOC PRÁCE ZŘÍZ NEBO ZAJIŠŤ OCHRANU INŽENÝRSKÝCH SÍTÍ</t>
  </si>
  <si>
    <t>náklady na vytyčení inženýrských sítí na staveništi</t>
  </si>
  <si>
    <t>02911</t>
  </si>
  <si>
    <t>OSTATNÍ POŽADAVKY - GEODETICKÉ ZAMĚŘENÍ</t>
  </si>
  <si>
    <t>veškerá zaměření nutná pro realizaci stavby, doložení provedených prací a doložení skutečného provedení stavby na podkladu KM
Jedná se i o zaměření skutečného provedení stavby ke kolaudaci vč. digitální podoby, vytyčení hranic pozemků a obvodu stavby, geodetické zaměření v průběhu stavby, zaměření jednotlivých vrstev a konstrukcí (určení objemu)</t>
  </si>
  <si>
    <t>02940</t>
  </si>
  <si>
    <t>OSTATNÍ POŽADAVKY - VYPRACOVÁNÍ DOKUMENTACE</t>
  </si>
  <si>
    <t>Pasportizace okolních staveb a pozemků, pasportizace objízdných tras před zahájením prací a po dokončení prací
Vypracování kontrolně zkušebního plánu stavby
Zpracování a předložení technologických postupů provádění prací před zahájením jednotlivých prací s ohledem na BOZP
Ostatní náklady nutné k dokončení stavby, uvedení do předčasného užívání, k vydání kolaudačního souhlasu a uvedení stavby do provozu
Zajištění podmínek vyplývajících ze stavebního povolení a podkladových dokladů, které jsou uvedeny jako závazek nebo povinnost objednatele (stavebníka) během realizace stavby;
Uzavření dohody o předčasném užívání stavby před jejím úplným dokončením
Vypracování závěrečné zprávy zhotovitele o jakosti provedeného díla (bližší podmínky a rozsah v SOD)
Vyhodnocení plánu odpadů</t>
  </si>
  <si>
    <t>zahrnuje veškeré náklady spojené s objednatelem požadovanými pracemi</t>
  </si>
  <si>
    <t>1</t>
  </si>
  <si>
    <t>HAVARIJNÍ PLÁN</t>
  </si>
  <si>
    <t>HAVARIJNÍ PLÁN 1 = 1,000 [A]</t>
  </si>
  <si>
    <t>02944</t>
  </si>
  <si>
    <t>OSTAT POŽADAVKY - DOKUMENTACE SKUTEČ PROVEDENÍ V DIGIT FORMĚ</t>
  </si>
  <si>
    <t>1 = 1,000 [A]</t>
  </si>
  <si>
    <t>02946</t>
  </si>
  <si>
    <t>OSTAT POŽADAVKY - FOTODOKUMENTACE</t>
  </si>
  <si>
    <t>1x závěrečná fotodokumentace na CD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</si>
  <si>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</si>
  <si>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02960</t>
  </si>
  <si>
    <t>OSTATNÍ POŽADAVKY - BOZP</t>
  </si>
  <si>
    <t>Kompletní práce související se zajištěním BOZP na stavbě – práce související s plánem BOZP</t>
  </si>
  <si>
    <t>zahrnuje veškeré náklady spojené s objednatelem požadovaným dozorem</t>
  </si>
  <si>
    <t>03100</t>
  </si>
  <si>
    <t>ZAŘÍZENÍ STAVENIŠTĚ - ZŘÍZENÍ, PROVOZ, DEMONTÁŽ</t>
  </si>
  <si>
    <t>Zahrnuje zejména náklady na:
- požadavky související s vybudováním, provozem a likvidací zařízení staveniště
- přípravu staveniště včetně zajištění přístupu pro provádění prací</t>
  </si>
  <si>
    <t>zahrnuje objednatelem povolené náklady na pořízení (event. pronájem), provozování, udržování a likvidaci zhotovitelova zařízení</t>
  </si>
  <si>
    <t>015111</t>
  </si>
  <si>
    <t xml:space="preserve">POPLATKY ZA LIKVIDACI ODPADŮ NEKONTAMINOVANÝCH - 17 05 04  VYTĚŽENÉ ZEMINY A HORNINY -  I. TŘÍDA TĚŽITELNOSTI</t>
  </si>
  <si>
    <t>T</t>
  </si>
  <si>
    <t>(859,322-395,168)*1,8 = 835,477 [A]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</si>
  <si>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</si>
  <si>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015140</t>
  </si>
  <si>
    <t xml:space="preserve">POPLATKY ZA LIKVIDACI ODPADŮ NEKONTAMINOVANÝCH - 17 01 01  BETON Z DEMOLIC OBJEKTŮ, ZÁKLADŮ TV</t>
  </si>
  <si>
    <t>potrubí DN300 307,8*216/1000 = 66,485 [A]_x000d_
potrubí DN500 254,2*360/1000 = 91,512 [B]_x000d_
šachty 16*2500/1000 = 40,000 [C]_x000d_
obrubníky 83*200/1000 = 16,600 [D]_x000d_
Celkové množství = 214,597</t>
  </si>
  <si>
    <t>Zemní práce</t>
  </si>
  <si>
    <t>113131</t>
  </si>
  <si>
    <t>ODSTRANĚNÍ KRYTU ZPEVNĚNÝCH PLOCH S ASFALT POJIVEM, ODVOZ DO 1KM</t>
  </si>
  <si>
    <t>M3</t>
  </si>
  <si>
    <t>odvoz na meziskládku pro zpětné využití na stavbě</t>
  </si>
  <si>
    <t>Větev J3.1 v trase MK 112*2,4*0,04+112*1,9*0,07 = 25,648 [A]_x000d_
Větev J3.1 v trase KSUS (41+73)*1,4*0,17 = 27,132 [B]_x000d_
Větev J3.2 v trase MK 13*2,4*0,04+13*1,9*0,07 = 2,977 [C]_x000d_
Větev J3.2 v trase KSUS (15+46)*1,4*0,17 = 14,518 [D]_x000d_
Větev J3.3 v trase KSUS 68*1,4*0,17 = 16,184 [E]_x000d_
Větev J3.4 v trase KSUS 83*1,4*0,17 = 19,754 [F]_x000d_
Celkové množství = 106,213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</si>
  <si>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</si>
  <si>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113321</t>
  </si>
  <si>
    <t>ODSTRAN PODKL ZPEVNĚNÝCH PLOCH Z KAMENIVA NESTMEL, ODVOZ DO 1KM</t>
  </si>
  <si>
    <t>Větev J3.1 v trase MK 112*1,4*0,34 = 53,312 [A]_x000d_
Větev J3.1 v trase KSUS (41+73)*1,4*0,34 = 54,264 [B]_x000d_
Větev J3.2 v trase MK 13*1,0*0,34 = 4,420 [C]_x000d_
Větev J3.2 v trase KSUS (15+46)*1,0*0,34 = 20,740 [D]_x000d_
Větev J3.3 v trase KSUS 68*1,0*0,34 = 23,120 [E]_x000d_
Větev J3.4 v trase KSUS 83*1,0*0,34 = 28,220 [F]_x000d_
Celkové množství = 184,076</t>
  </si>
  <si>
    <t>11348</t>
  </si>
  <si>
    <t>ODSTRANĚNÍ KRYTU ZPEVNĚNÝCH PLOCH Z DLAŽDIC VČETNĚ PODKLADU</t>
  </si>
  <si>
    <t>větev J3.2 9*3*0,25 = 6,750 [A]_x000d_
větev J3.4 12*0,25 = 3,000 [B]_x000d_
Celkové množství = 9,750</t>
  </si>
  <si>
    <t>11354</t>
  </si>
  <si>
    <t>ODSTRANĚNÍ OBRUB Z KRAJNÍKŮ</t>
  </si>
  <si>
    <t>M</t>
  </si>
  <si>
    <t>větev J3.2 38+45 = 83,000 [A]</t>
  </si>
  <si>
    <t>12110</t>
  </si>
  <si>
    <t>SEJMUTÍ ORNICE NEBO LESNÍ PŮDY</t>
  </si>
  <si>
    <t>větev J3.1 29*1,4*0,15 = 6,090 [A]_x000d_
větev J3.2 36*1*0,15 = 5,400 [B]_x000d_
Celkové množství = 11,490</t>
  </si>
  <si>
    <t>položka zahrnuje sejmutí ornice bez ohledu na tloušťku vrstvy a její vodorovnou dopravu
nezahrnuje uložení na trvalou skládku</t>
  </si>
  <si>
    <t>132734</t>
  </si>
  <si>
    <t>HLOUBENÍ RÝH ŠÍŘ DO 2M PAŽ I NEPAŽ TŘ. I, ODVOZ DO 5KM</t>
  </si>
  <si>
    <t>větev J3.1 1,4*[!f01]*1,66-odečet stáv. potrubí v rýze 49,9 = 540,861 [A]_x000d_
větev J3.2 1*156,25*1,1-odečet stáv. potrubí v rýze 11,04 = 160,835 [B]_x000d_
větev J3.3 1*68,03*1,0-odečet stáv. potrubí v rýze 4,8 = 63,230 [C]_x000d_
větev J3.4 1*83,58*1,2-odečet stáv. potrubí v rýze 5,9 = 94,396 [D]_x000d_
Celkové množství = 859,322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</si>
  <si>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</si>
  <si>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17120</t>
  </si>
  <si>
    <t>ULOŽENÍ SYPANINY DO NÁSYPŮ A NA SKLÁDKY BEZ ZHUTNĚNÍ</t>
  </si>
  <si>
    <t>uložení na skládku dle dispozic zhotovitele 859,322 = 859,322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</si>
  <si>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</si>
  <si>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</si>
  <si>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</si>
  <si>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větev J3.1 1,4*[!f01]*0,76 = 270,469 [A]_x000d_
větev J3.2 1*156,25*0,4 = 62,500 [B]_x000d_
větev J3.3 1*68,03*0,3 = 20,409 [C]_x000d_
větev J3.4 1*83,58*0,5 = 41,790 [D]_x000d_
Celkové množství = 395,168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</si>
  <si>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</si>
  <si>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</si>
  <si>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</si>
  <si>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větev J3.1 1,4*[!f01]*0,8-49,9 = 234,804 [A]_x000d_
větev J3.2 1*156,25*0,6-11,04 = 82,710 [B]_x000d_
větev J3.3 1*68,03*0,6-4,8 = 36,018 [C]_x000d_
větev J3.4 1*83,58*0,6-5,9 = 44,248 [D]_x000d_
Celkové množství = 397,780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</si>
  <si>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</si>
  <si>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18221</t>
  </si>
  <si>
    <t>ROZPROSTŘENÍ ORNICE VE SVAHU V TL DO 0,10M</t>
  </si>
  <si>
    <t>M2</t>
  </si>
  <si>
    <t>větev J3.1 29*1,4 = 40,600 [A]_x000d_
větev J3.2 36*1 = 36,000 [B]_x000d_
Celkové množství = 76,600</t>
  </si>
  <si>
    <t>položka zahrnuje:
nutné přemístění ornice z dočasných skládek vzdálených do 50m
rozprostření ornice v předepsané tloušťce ve svahu přes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</si>
  <si>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</si>
  <si>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</si>
  <si>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</si>
  <si>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4</t>
  </si>
  <si>
    <t>Vodorovné konstrukce</t>
  </si>
  <si>
    <t>45157</t>
  </si>
  <si>
    <t>PODKLADNÍ A VÝPLŇOVÉ VRSTVY Z KAMENIVA TĚŽENÉHO</t>
  </si>
  <si>
    <t>větev J3.1 1,4*[!f01]*0,1 = 35,588 [A]_x000d_
větev J3.2 1*156,25*0,1 = 15,625 [B]_x000d_
větev J3.3 1*68,03*0,1 = 6,803 [C]_x000d_
větev J3.4 1*83,58*0,1 = 8,358 [D]_x000d_
Celkové množství = 66,374</t>
  </si>
  <si>
    <t>položka zahrnuje dodávku předepsaného kameniva, mimostaveništní a vnitrostaveništní dopravu a jeho uložení
není-li v zadávací dokumentaci uvedeno jinak, jedná se o nakupovaný materiál</t>
  </si>
  <si>
    <t>5</t>
  </si>
  <si>
    <t>Komunikace</t>
  </si>
  <si>
    <t>56333</t>
  </si>
  <si>
    <t>VOZOVKOVÉ VRSTVY ZE ŠTĚRKODRTI TL. DO 150MM</t>
  </si>
  <si>
    <t>větev J3.1 112*1,4 = 156,800 [A]_x000d_
větev J3.2 13*1 = 13,000 [B]_x000d_
větev J3.4 6*1 = 6,000 [C]_x000d_
Celkové množství = 175,800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</si>
  <si>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</si>
  <si>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56334</t>
  </si>
  <si>
    <t>VOZOVKOVÉ VRSTVY ZE ŠTĚRKODRTI TL. DO 200MM</t>
  </si>
  <si>
    <t>56335</t>
  </si>
  <si>
    <t>VOZOVKOVÉ VRSTVY ZE ŠTĚRKODRTI TL. DO 250MM</t>
  </si>
  <si>
    <t>obnova dlažděných ploch</t>
  </si>
  <si>
    <t>větev J3.2 9*3 = 27,000 [A]_x000d_
větev J3.4 12 = 12,000 [B]_x000d_
Celkové množství = 39,000</t>
  </si>
  <si>
    <t>56364</t>
  </si>
  <si>
    <t>VOZOVKOVÉ VRSTVY Z RECYKLOVANÉHO MATERIÁLU TL DO 200MM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</si>
  <si>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</si>
  <si>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572123</t>
  </si>
  <si>
    <t>INFILTRAČNÍ POSTŘIK Z EMULZE DO 1,0KG/M2</t>
  </si>
  <si>
    <t>větev J3.1 112*1,4+2*0,25*112 = 212,800 [A]_x000d_
větev J3.2 13*1+2*0,25*13 = 19,500 [B]_x000d_
větev J3.4 6*1+2*0,25*6 = 9,000 [C]_x000d_
Celkové množství = 241,300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</si>
  <si>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</si>
  <si>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</si>
  <si>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</si>
  <si>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větev J3.1 112*1,4+2*0,5*112 = 268,800 [A]_x000d_
větev J3.2 13*1+2*0,5*13 = 26,000 [B]_x000d_
větev J3.4 6*1+2*0,5*6 = 12,000 [C]_x000d_
Celkové množství = 306,800</t>
  </si>
  <si>
    <t>574A34</t>
  </si>
  <si>
    <t>ASFALTOVÝ BETON PRO OBRUSNÉ VRSTVY ACO 11+, 11S TL. 40MM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</si>
  <si>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</si>
  <si>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574E66</t>
  </si>
  <si>
    <t>ASFALTOVÝ BETON PRO PODKLADNÍ VRSTVY ACP 16+, 16S TL. 70MM</t>
  </si>
  <si>
    <t>58251</t>
  </si>
  <si>
    <t>DLÁŽDĚNÉ KRYTY Z BETONOVÝCH DLAŽDIC DO LOŽE Z KAMENIVA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</si>
  <si>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</si>
  <si>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58910</t>
  </si>
  <si>
    <t>VÝPLŇ SPAR ASFALTEM</t>
  </si>
  <si>
    <t>větev J3.1 2*112 = 224,000 [A]_x000d_
větev J3.2 2*13 = 26,000 [B]_x000d_
Celkové množství = 250,000</t>
  </si>
  <si>
    <t>položka zahrnuje:
- dodávku předepsaného materiálu
- vyčištění a výplň spar tímto materiálem</t>
  </si>
  <si>
    <t>7</t>
  </si>
  <si>
    <t>Přidružená stavební výroba</t>
  </si>
  <si>
    <t>74A151</t>
  </si>
  <si>
    <t>MANIPULACE SE ZEMINOU Z VÝKOPU NA STAVENIŠTI</t>
  </si>
  <si>
    <t>M3KM</t>
  </si>
  <si>
    <t>dovoz zeminy zpět z meziskládky pro zásyp rýhy 395,168*5 = 1975,840 [A]</t>
  </si>
  <si>
    <t>1. Položka obsahuje:
 – manipulace jakýmkoliv dopravním prostředkem a složení
 – případné překládky na trase
2. Položka neobsahuje:
 – naložení vybouraného materiálu na dopravní prostředek (je zahrnuto ve zdrojové položce)
 – poplatky za likvidaci odpadů
3. Způsob měření:
Výměra je součtem součinů metrů krychlových vytěženého v rostlém (původním) stavu nebo vybouraného materiálu a jednotlivých vzdáleností v kilometrech.</t>
  </si>
  <si>
    <t>74A152</t>
  </si>
  <si>
    <t xml:space="preserve">NAKLÁDÁNÍ ZEMINY  NA DOPRAVNÍ PROSTŘEDEK</t>
  </si>
  <si>
    <t>pro zásyp rýhy 395,168 = 395,168 [A]</t>
  </si>
  <si>
    <t xml:space="preserve">1. Položka obsahuje:
 – nakládání vytěžené zeminy na dopravní prostředek
2. Položka neobsahuje:
 – případné překládky na trase do 1 km
 – poplatky za likvidaci odpadů
3. Způsob měření:
Výměra je tuna  vytěženého materiálu  v rostlém (původním) stavu nebo vybouraného materiálu</t>
  </si>
  <si>
    <t>8</t>
  </si>
  <si>
    <t>Potrubí</t>
  </si>
  <si>
    <t>87445</t>
  </si>
  <si>
    <t>POTRUBÍ Z TRUB PLASTOVÝCH ODPADNÍCH DN DO 300MM</t>
  </si>
  <si>
    <t>Potrubí z PVC-U s hladkou kompaktní stěnou, kruhovou tuhostí SN min.12 kN/m2 odpovídající ČSN EN 1401-1. Potrubí je součástí uceleného výrobního programu včetně tvarovek z PVC-U s prokazatelnou příslušností k systému, které mají u jednotlivých jmenovitých světlostí tloušťku stěny odpovídající tloušťce stěny trubek a jsou vyráběné jako jednolité přímým vstřikováním do formy</t>
  </si>
  <si>
    <t>[!f02] = 307,860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</si>
  <si>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</si>
  <si>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87457</t>
  </si>
  <si>
    <t>POTRUBÍ Z TRUB PLASTOVÝCH ODPADNÍCH DN DO 500MM</t>
  </si>
  <si>
    <t>[!f01] = 254,200 [A]</t>
  </si>
  <si>
    <t>894145</t>
  </si>
  <si>
    <t>ŠACHTY KANALIZAČNÍ Z BETON DÍLCŮ NA POTRUBÍ DN DO 300MM</t>
  </si>
  <si>
    <t>KUS</t>
  </si>
  <si>
    <t>větev J3.2 4 = 4,000 [A]_x000d_
větev J3.3 2 = 2,000 [B]_x000d_
větev J3.4 6 = 6,000 [C]_x000d_
Celkové množství = 12,000</t>
  </si>
  <si>
    <t xml:space="preserve">položka zahrnuje:
- poklopy s rámem, mříže s rámem, stupadla, žebříky, stropy z bet. dílců a pod.
- předepsané betonové skruže, prefabrikované nebo monolitické betonové dno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</t>
  </si>
  <si>
    <t>894146</t>
  </si>
  <si>
    <t>ŠACHTY KANALIZAČNÍ Z BETON DÍLCŮ NA POTRUBÍ DN DO 400MM</t>
  </si>
  <si>
    <t>větev J3.4 1 = 1,000 [A]</t>
  </si>
  <si>
    <t>894157</t>
  </si>
  <si>
    <t>ŠACHTY KANALIZAČNÍ Z BETON DÍLCŮ NA POTRUBÍ DN DO 500MM</t>
  </si>
  <si>
    <t>větev J3.1 8 = 8,000 [A]</t>
  </si>
  <si>
    <t>89416</t>
  </si>
  <si>
    <t>ŠACHTY KANALIZAČ Z BETON DÍLCŮ NA POTRUBÍ DN DO 800MM</t>
  </si>
  <si>
    <t>větev J3.1 1 = 1,000 [A]</t>
  </si>
  <si>
    <t>899652</t>
  </si>
  <si>
    <t>ZKOUŠKA VODOTĚSNOSTI POTRUBÍ DN DO 300MM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</si>
  <si>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</si>
  <si>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899672</t>
  </si>
  <si>
    <t>ZKOUŠKA VODOTĚSNOSTI POTRUBÍ DN DO 600MM</t>
  </si>
  <si>
    <t>89980</t>
  </si>
  <si>
    <t>TELEVIZNÍ PROHLÍDKA POTRUBÍ</t>
  </si>
  <si>
    <t>500 [!f01] = 254,200 [A]_x000d_
300 [!f02] = 307,860 [B]_x000d_
Celkové množství = 562,060</t>
  </si>
  <si>
    <t>položka zahrnuje prohlídku potrubí televizní kamerou, záznam prohlídky na nosičích DVD a vyhotovení závěrečného písemného protokolu</t>
  </si>
  <si>
    <t>899901</t>
  </si>
  <si>
    <t>PŘEPOJENÍ PŘÍPOJEK</t>
  </si>
  <si>
    <t>Přepojení přípojek vč vybourání a likvidace stávajících přepojovaných částí</t>
  </si>
  <si>
    <t>větev J3.1 13 = 13,000 [A]_x000d_
větev J3.2 7 = 7,000 [B]_x000d_
větev J3.3 3 = 3,000 [C]_x000d_
větev J3.4 4 = 4,000 [D]_x000d_
Celkové množství = 27,000</t>
  </si>
  <si>
    <t>položka zahrnuje řez na potrubí, dodání a osazení příslušných tvarovek a armatur</t>
  </si>
  <si>
    <t>9</t>
  </si>
  <si>
    <t>Ostatní konstrukce a práce</t>
  </si>
  <si>
    <t>917224</t>
  </si>
  <si>
    <t>SILNIČNÍ A CHODNÍKOVÉ OBRUBY Z BETONOVÝCH OBRUBNÍKŮ ŠÍŘ 150MM</t>
  </si>
  <si>
    <t>větev J3.2 -obnova obruby 38+45 = 83,000 [A]</t>
  </si>
  <si>
    <t>Položka zahrnuje:
dodání a pokládku betonových obrubníků o rozměrech předepsaných zadávací dokumentací
betonové lože i boční betonovou opěrku.</t>
  </si>
  <si>
    <t>919113</t>
  </si>
  <si>
    <t>ŘEZÁNÍ ASFALTOVÉHO KRYTU VOZOVEK TL DO 150MM</t>
  </si>
  <si>
    <t>položka zahrnuje řezání vozovkové vrstvy v předepsané tloušťce, včetně spotřeby vody</t>
  </si>
  <si>
    <t>96688</t>
  </si>
  <si>
    <t>VYBOURÁNÍ KANALIZAČ ŠACHET KOMPLETNÍCH</t>
  </si>
  <si>
    <t>16 = 16,000 [A]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</si>
  <si>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</si>
  <si>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969245</t>
  </si>
  <si>
    <t>VYBOURÁNÍ POTRUBÍ DN DO 300MM KANALIZAČ</t>
  </si>
  <si>
    <t>vybourání stávajícího potrubí [!f02] = 307,860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</si>
  <si>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</si>
  <si>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969258</t>
  </si>
  <si>
    <t>VYBOURÁNÍ POTRUBÍ DN DO 600MM KANALIZAČ</t>
  </si>
  <si>
    <t>vybourání stávajícího potrubí [!f01] = 254,200 [A]</t>
  </si>
  <si>
    <t>Seznam figur</t>
  </si>
  <si>
    <t>Značka</t>
  </si>
  <si>
    <t>Výměra</t>
  </si>
  <si>
    <t>SO</t>
  </si>
  <si>
    <t>F</t>
  </si>
  <si>
    <t>f01</t>
  </si>
  <si>
    <t>potrubí DN500</t>
  </si>
  <si>
    <t>254,2</t>
  </si>
  <si>
    <t>f02</t>
  </si>
  <si>
    <t>potrubí DN300</t>
  </si>
  <si>
    <t>156,25+68,03+83,58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</si>
</sst>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1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u/>
      <sz val="11"/>
      <color rgb="FF0000FF"/>
      <name val="Arial"/>
    </font>
    <font>
      <sz val="10"/>
      <name val="Calibri"/>
      <scheme val="minor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23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A9A9A9"/>
      </left>
    </border>
    <border>
      <left style="thin">
        <color rgb="FFA9A9A9"/>
      </lef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10" fillId="0" borderId="0">
      <alignment horizontal="left" vertical="center" wrapText="1"/>
    </xf>
  </cellStyleXfs>
  <cellXfs count="68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4" borderId="7" xfId="0" applyNumberFormat="1" applyFill="1" applyBorder="1" applyAlignment="1" applyProtection="1">
      <alignment horizontal="center"/>
      <protection locked="0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49" fontId="0" fillId="0" borderId="0" xfId="0" applyNumberFormat="1"/>
    <xf numFmtId="49" fontId="1" fillId="2" borderId="0" xfId="0" applyNumberFormat="1" applyFont="1" applyFill="1"/>
    <xf numFmtId="49" fontId="0" fillId="2" borderId="0" xfId="0" applyNumberFormat="1" applyFill="1"/>
    <xf numFmtId="0" fontId="4" fillId="3" borderId="7" xfId="4" applyFill="1" applyBorder="1">
      <alignment horizontal="center" vertical="center" wrapText="1"/>
    </xf>
    <xf numFmtId="0" fontId="8" fillId="0" borderId="7" xfId="6" applyFont="1" applyBorder="1">
      <alignment horizontal="left" vertical="center" wrapText="1"/>
    </xf>
    <xf numFmtId="0" fontId="5" fillId="0" borderId="3" xfId="6" applyBorder="1">
      <alignment horizontal="left" vertical="center" wrapText="1"/>
    </xf>
    <xf numFmtId="49" fontId="0" fillId="0" borderId="4" xfId="0" applyNumberFormat="1" applyBorder="1"/>
    <xf numFmtId="49" fontId="6" fillId="0" borderId="7" xfId="0" applyNumberFormat="1" applyFont="1" applyBorder="1"/>
    <xf numFmtId="49" fontId="6" fillId="0" borderId="19" xfId="0" applyNumberFormat="1" applyFont="1" applyBorder="1"/>
    <xf numFmtId="164" fontId="6" fillId="0" borderId="20" xfId="0" applyNumberFormat="1" applyFont="1" applyBorder="1"/>
    <xf numFmtId="49" fontId="9" fillId="0" borderId="0" xfId="0" applyNumberFormat="1" applyFont="1"/>
    <xf numFmtId="49" fontId="9" fillId="0" borderId="5" xfId="0" applyNumberFormat="1" applyFont="1" applyBorder="1"/>
    <xf numFmtId="49" fontId="9" fillId="0" borderId="21" xfId="0" applyNumberFormat="1" applyFont="1" applyBorder="1"/>
    <xf numFmtId="164" fontId="9" fillId="0" borderId="6" xfId="0" applyNumberFormat="1" applyFont="1" applyBorder="1"/>
    <xf numFmtId="49" fontId="9" fillId="0" borderId="16" xfId="0" applyNumberFormat="1" applyFont="1" applyBorder="1"/>
    <xf numFmtId="49" fontId="9" fillId="0" borderId="22" xfId="0" applyNumberFormat="1" applyFont="1" applyBorder="1"/>
    <xf numFmtId="164" fontId="9" fillId="0" borderId="18" xfId="0" applyNumberFormat="1" applyFont="1" applyBorder="1"/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SUM(C10:C11)</f>
        <v>0</v>
      </c>
      <c r="D6" s="3"/>
      <c r="E6" s="3"/>
    </row>
    <row r="7">
      <c r="A7" s="3"/>
      <c r="B7" s="5" t="s">
        <v>5</v>
      </c>
      <c r="C7" s="6">
        <f>SUM(E10:E11)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'000'!I3</f>
        <v>0</v>
      </c>
      <c r="D10" s="9">
        <f>SUMIFS('000'!O:O,'000'!A:A,"P")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'300'!I3</f>
        <v>0</v>
      </c>
      <c r="D11" s="9">
        <f>SUMIFS('300'!O:O,'300'!A:A,"P")</f>
        <v>0</v>
      </c>
      <c r="E11" s="9">
        <f>C11+D11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</v>
      </c>
      <c r="F2" s="15"/>
      <c r="G2" s="15"/>
      <c r="H2" s="15"/>
      <c r="I2" s="15"/>
      <c r="J2" s="17"/>
    </row>
    <row r="3">
      <c r="A3" s="3" t="s">
        <v>16</v>
      </c>
      <c r="B3" s="18" t="s">
        <v>17</v>
      </c>
      <c r="C3" s="19" t="s">
        <v>18</v>
      </c>
      <c r="D3" s="20"/>
      <c r="E3" s="21" t="s">
        <v>19</v>
      </c>
      <c r="F3" s="15"/>
      <c r="G3" s="15"/>
      <c r="H3" s="22" t="s">
        <v>11</v>
      </c>
      <c r="I3" s="23">
        <f>SUMIFS(I8:I40,A8:A40,"SD")</f>
        <v>0</v>
      </c>
      <c r="J3" s="17"/>
      <c r="O3">
        <v>0</v>
      </c>
      <c r="P3">
        <v>2</v>
      </c>
    </row>
    <row r="4">
      <c r="A4" s="3" t="s">
        <v>20</v>
      </c>
      <c r="B4" s="18" t="s">
        <v>21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22</v>
      </c>
      <c r="B5" s="25" t="s">
        <v>23</v>
      </c>
      <c r="C5" s="7" t="s">
        <v>24</v>
      </c>
      <c r="D5" s="7" t="s">
        <v>25</v>
      </c>
      <c r="E5" s="7" t="s">
        <v>26</v>
      </c>
      <c r="F5" s="7" t="s">
        <v>27</v>
      </c>
      <c r="G5" s="7" t="s">
        <v>28</v>
      </c>
      <c r="H5" s="7" t="s">
        <v>29</v>
      </c>
      <c r="I5" s="7"/>
      <c r="J5" s="26" t="s">
        <v>30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31</v>
      </c>
      <c r="I6" s="7" t="s">
        <v>32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33</v>
      </c>
      <c r="B8" s="30"/>
      <c r="C8" s="31" t="s">
        <v>34</v>
      </c>
      <c r="D8" s="32"/>
      <c r="E8" s="29" t="s">
        <v>35</v>
      </c>
      <c r="F8" s="32"/>
      <c r="G8" s="32"/>
      <c r="H8" s="32"/>
      <c r="I8" s="33">
        <f>SUMIFS(I9:I40,A9:A40,"P")</f>
        <v>0</v>
      </c>
      <c r="J8" s="34"/>
    </row>
    <row r="9">
      <c r="A9" s="35" t="s">
        <v>36</v>
      </c>
      <c r="B9" s="35">
        <v>1</v>
      </c>
      <c r="C9" s="36" t="s">
        <v>37</v>
      </c>
      <c r="D9" s="35" t="s">
        <v>38</v>
      </c>
      <c r="E9" s="37" t="s">
        <v>39</v>
      </c>
      <c r="F9" s="38" t="s">
        <v>40</v>
      </c>
      <c r="G9" s="39">
        <v>1</v>
      </c>
      <c r="H9" s="40">
        <v>0</v>
      </c>
      <c r="I9" s="41">
        <f>ROUND(G9*H9,P4)</f>
        <v>0</v>
      </c>
      <c r="J9" s="38" t="s">
        <v>41</v>
      </c>
      <c r="O9" s="42">
        <f>I9*0.21</f>
        <v>0</v>
      </c>
      <c r="P9">
        <v>3</v>
      </c>
    </row>
    <row r="10" ht="105">
      <c r="A10" s="35" t="s">
        <v>42</v>
      </c>
      <c r="B10" s="43"/>
      <c r="C10" s="44"/>
      <c r="D10" s="44"/>
      <c r="E10" s="37" t="s">
        <v>43</v>
      </c>
      <c r="F10" s="44"/>
      <c r="G10" s="44"/>
      <c r="H10" s="44"/>
      <c r="I10" s="44"/>
      <c r="J10" s="45"/>
    </row>
    <row r="11">
      <c r="A11" s="35" t="s">
        <v>44</v>
      </c>
      <c r="B11" s="43"/>
      <c r="C11" s="44"/>
      <c r="D11" s="44"/>
      <c r="E11" s="46" t="s">
        <v>45</v>
      </c>
      <c r="F11" s="44"/>
      <c r="G11" s="44"/>
      <c r="H11" s="44"/>
      <c r="I11" s="44"/>
      <c r="J11" s="45"/>
    </row>
    <row r="12" ht="30">
      <c r="A12" s="35" t="s">
        <v>46</v>
      </c>
      <c r="B12" s="43"/>
      <c r="C12" s="44"/>
      <c r="D12" s="44"/>
      <c r="E12" s="37" t="s">
        <v>47</v>
      </c>
      <c r="F12" s="44"/>
      <c r="G12" s="44"/>
      <c r="H12" s="44"/>
      <c r="I12" s="44"/>
      <c r="J12" s="45"/>
    </row>
    <row r="13">
      <c r="A13" s="35" t="s">
        <v>36</v>
      </c>
      <c r="B13" s="35">
        <v>2</v>
      </c>
      <c r="C13" s="36" t="s">
        <v>48</v>
      </c>
      <c r="D13" s="35" t="s">
        <v>38</v>
      </c>
      <c r="E13" s="37" t="s">
        <v>49</v>
      </c>
      <c r="F13" s="38" t="s">
        <v>40</v>
      </c>
      <c r="G13" s="39">
        <v>1</v>
      </c>
      <c r="H13" s="40">
        <v>0</v>
      </c>
      <c r="I13" s="41">
        <f>ROUND(G13*H13,P4)</f>
        <v>0</v>
      </c>
      <c r="J13" s="38" t="s">
        <v>41</v>
      </c>
      <c r="O13" s="42">
        <f>I13*0.21</f>
        <v>0</v>
      </c>
      <c r="P13">
        <v>3</v>
      </c>
    </row>
    <row r="14">
      <c r="A14" s="35" t="s">
        <v>42</v>
      </c>
      <c r="B14" s="43"/>
      <c r="C14" s="44"/>
      <c r="D14" s="44"/>
      <c r="E14" s="37" t="s">
        <v>50</v>
      </c>
      <c r="F14" s="44"/>
      <c r="G14" s="44"/>
      <c r="H14" s="44"/>
      <c r="I14" s="44"/>
      <c r="J14" s="45"/>
    </row>
    <row r="15" ht="30">
      <c r="A15" s="35" t="s">
        <v>46</v>
      </c>
      <c r="B15" s="43"/>
      <c r="C15" s="44"/>
      <c r="D15" s="44"/>
      <c r="E15" s="37" t="s">
        <v>47</v>
      </c>
      <c r="F15" s="44"/>
      <c r="G15" s="44"/>
      <c r="H15" s="44"/>
      <c r="I15" s="44"/>
      <c r="J15" s="45"/>
    </row>
    <row r="16">
      <c r="A16" s="35" t="s">
        <v>36</v>
      </c>
      <c r="B16" s="35">
        <v>3</v>
      </c>
      <c r="C16" s="36" t="s">
        <v>51</v>
      </c>
      <c r="D16" s="35" t="s">
        <v>38</v>
      </c>
      <c r="E16" s="37" t="s">
        <v>52</v>
      </c>
      <c r="F16" s="38" t="s">
        <v>40</v>
      </c>
      <c r="G16" s="39">
        <v>1</v>
      </c>
      <c r="H16" s="40">
        <v>0</v>
      </c>
      <c r="I16" s="41">
        <f>ROUND(G16*H16,P4)</f>
        <v>0</v>
      </c>
      <c r="J16" s="38" t="s">
        <v>41</v>
      </c>
      <c r="O16" s="42">
        <f>I16*0.21</f>
        <v>0</v>
      </c>
      <c r="P16">
        <v>3</v>
      </c>
    </row>
    <row r="17" ht="90">
      <c r="A17" s="35" t="s">
        <v>42</v>
      </c>
      <c r="B17" s="43"/>
      <c r="C17" s="44"/>
      <c r="D17" s="44"/>
      <c r="E17" s="37" t="s">
        <v>53</v>
      </c>
      <c r="F17" s="44"/>
      <c r="G17" s="44"/>
      <c r="H17" s="44"/>
      <c r="I17" s="44"/>
      <c r="J17" s="45"/>
    </row>
    <row r="18">
      <c r="A18" s="35" t="s">
        <v>46</v>
      </c>
      <c r="B18" s="43"/>
      <c r="C18" s="44"/>
      <c r="D18" s="44"/>
      <c r="E18" s="47" t="s">
        <v>38</v>
      </c>
      <c r="F18" s="44"/>
      <c r="G18" s="44"/>
      <c r="H18" s="44"/>
      <c r="I18" s="44"/>
      <c r="J18" s="45"/>
    </row>
    <row r="19">
      <c r="A19" s="35" t="s">
        <v>36</v>
      </c>
      <c r="B19" s="35">
        <v>4</v>
      </c>
      <c r="C19" s="36" t="s">
        <v>54</v>
      </c>
      <c r="D19" s="35" t="s">
        <v>38</v>
      </c>
      <c r="E19" s="37" t="s">
        <v>55</v>
      </c>
      <c r="F19" s="38" t="s">
        <v>40</v>
      </c>
      <c r="G19" s="39">
        <v>1</v>
      </c>
      <c r="H19" s="40">
        <v>0</v>
      </c>
      <c r="I19" s="41">
        <f>ROUND(G19*H19,P4)</f>
        <v>0</v>
      </c>
      <c r="J19" s="38" t="s">
        <v>41</v>
      </c>
      <c r="O19" s="42">
        <f>I19*0.21</f>
        <v>0</v>
      </c>
      <c r="P19">
        <v>3</v>
      </c>
    </row>
    <row r="20" ht="225">
      <c r="A20" s="35" t="s">
        <v>42</v>
      </c>
      <c r="B20" s="43"/>
      <c r="C20" s="44"/>
      <c r="D20" s="44"/>
      <c r="E20" s="37" t="s">
        <v>56</v>
      </c>
      <c r="F20" s="44"/>
      <c r="G20" s="44"/>
      <c r="H20" s="44"/>
      <c r="I20" s="44"/>
      <c r="J20" s="45"/>
    </row>
    <row r="21" ht="30">
      <c r="A21" s="35" t="s">
        <v>46</v>
      </c>
      <c r="B21" s="43"/>
      <c r="C21" s="44"/>
      <c r="D21" s="44"/>
      <c r="E21" s="37" t="s">
        <v>57</v>
      </c>
      <c r="F21" s="44"/>
      <c r="G21" s="44"/>
      <c r="H21" s="44"/>
      <c r="I21" s="44"/>
      <c r="J21" s="45"/>
    </row>
    <row r="22">
      <c r="A22" s="35" t="s">
        <v>36</v>
      </c>
      <c r="B22" s="35">
        <v>5</v>
      </c>
      <c r="C22" s="36" t="s">
        <v>54</v>
      </c>
      <c r="D22" s="35" t="s">
        <v>58</v>
      </c>
      <c r="E22" s="37" t="s">
        <v>55</v>
      </c>
      <c r="F22" s="38" t="s">
        <v>40</v>
      </c>
      <c r="G22" s="39">
        <v>1</v>
      </c>
      <c r="H22" s="40">
        <v>0</v>
      </c>
      <c r="I22" s="41">
        <f>ROUND(G22*H22,P4)</f>
        <v>0</v>
      </c>
      <c r="J22" s="38" t="s">
        <v>41</v>
      </c>
      <c r="O22" s="42">
        <f>I22*0.21</f>
        <v>0</v>
      </c>
      <c r="P22">
        <v>3</v>
      </c>
    </row>
    <row r="23">
      <c r="A23" s="35" t="s">
        <v>42</v>
      </c>
      <c r="B23" s="43"/>
      <c r="C23" s="44"/>
      <c r="D23" s="44"/>
      <c r="E23" s="37" t="s">
        <v>59</v>
      </c>
      <c r="F23" s="44"/>
      <c r="G23" s="44"/>
      <c r="H23" s="44"/>
      <c r="I23" s="44"/>
      <c r="J23" s="45"/>
    </row>
    <row r="24">
      <c r="A24" s="35" t="s">
        <v>44</v>
      </c>
      <c r="B24" s="43"/>
      <c r="C24" s="44"/>
      <c r="D24" s="44"/>
      <c r="E24" s="46" t="s">
        <v>60</v>
      </c>
      <c r="F24" s="44"/>
      <c r="G24" s="44"/>
      <c r="H24" s="44"/>
      <c r="I24" s="44"/>
      <c r="J24" s="45"/>
    </row>
    <row r="25" ht="30">
      <c r="A25" s="35" t="s">
        <v>46</v>
      </c>
      <c r="B25" s="43"/>
      <c r="C25" s="44"/>
      <c r="D25" s="44"/>
      <c r="E25" s="37" t="s">
        <v>57</v>
      </c>
      <c r="F25" s="44"/>
      <c r="G25" s="44"/>
      <c r="H25" s="44"/>
      <c r="I25" s="44"/>
      <c r="J25" s="45"/>
    </row>
    <row r="26">
      <c r="A26" s="35" t="s">
        <v>36</v>
      </c>
      <c r="B26" s="35">
        <v>6</v>
      </c>
      <c r="C26" s="36" t="s">
        <v>61</v>
      </c>
      <c r="D26" s="35" t="s">
        <v>38</v>
      </c>
      <c r="E26" s="37" t="s">
        <v>62</v>
      </c>
      <c r="F26" s="38" t="s">
        <v>40</v>
      </c>
      <c r="G26" s="39">
        <v>1</v>
      </c>
      <c r="H26" s="40">
        <v>0</v>
      </c>
      <c r="I26" s="41">
        <f>ROUND(G26*H26,P4)</f>
        <v>0</v>
      </c>
      <c r="J26" s="38" t="s">
        <v>41</v>
      </c>
      <c r="O26" s="42">
        <f>I26*0.21</f>
        <v>0</v>
      </c>
      <c r="P26">
        <v>3</v>
      </c>
    </row>
    <row r="27">
      <c r="A27" s="35" t="s">
        <v>42</v>
      </c>
      <c r="B27" s="43"/>
      <c r="C27" s="44"/>
      <c r="D27" s="44"/>
      <c r="E27" s="47" t="s">
        <v>38</v>
      </c>
      <c r="F27" s="44"/>
      <c r="G27" s="44"/>
      <c r="H27" s="44"/>
      <c r="I27" s="44"/>
      <c r="J27" s="45"/>
    </row>
    <row r="28">
      <c r="A28" s="35" t="s">
        <v>44</v>
      </c>
      <c r="B28" s="43"/>
      <c r="C28" s="44"/>
      <c r="D28" s="44"/>
      <c r="E28" s="46" t="s">
        <v>63</v>
      </c>
      <c r="F28" s="44"/>
      <c r="G28" s="44"/>
      <c r="H28" s="44"/>
      <c r="I28" s="44"/>
      <c r="J28" s="45"/>
    </row>
    <row r="29" ht="30">
      <c r="A29" s="35" t="s">
        <v>46</v>
      </c>
      <c r="B29" s="43"/>
      <c r="C29" s="44"/>
      <c r="D29" s="44"/>
      <c r="E29" s="37" t="s">
        <v>57</v>
      </c>
      <c r="F29" s="44"/>
      <c r="G29" s="44"/>
      <c r="H29" s="44"/>
      <c r="I29" s="44"/>
      <c r="J29" s="45"/>
    </row>
    <row r="30">
      <c r="A30" s="35" t="s">
        <v>36</v>
      </c>
      <c r="B30" s="35">
        <v>7</v>
      </c>
      <c r="C30" s="36" t="s">
        <v>64</v>
      </c>
      <c r="D30" s="35" t="s">
        <v>38</v>
      </c>
      <c r="E30" s="37" t="s">
        <v>65</v>
      </c>
      <c r="F30" s="38" t="s">
        <v>40</v>
      </c>
      <c r="G30" s="39">
        <v>1</v>
      </c>
      <c r="H30" s="40">
        <v>0</v>
      </c>
      <c r="I30" s="41">
        <f>ROUND(G30*H30,P4)</f>
        <v>0</v>
      </c>
      <c r="J30" s="38" t="s">
        <v>41</v>
      </c>
      <c r="O30" s="42">
        <f>I30*0.21</f>
        <v>0</v>
      </c>
      <c r="P30">
        <v>3</v>
      </c>
    </row>
    <row r="31">
      <c r="A31" s="35" t="s">
        <v>42</v>
      </c>
      <c r="B31" s="43"/>
      <c r="C31" s="44"/>
      <c r="D31" s="44"/>
      <c r="E31" s="37" t="s">
        <v>66</v>
      </c>
      <c r="F31" s="44"/>
      <c r="G31" s="44"/>
      <c r="H31" s="44"/>
      <c r="I31" s="44"/>
      <c r="J31" s="45"/>
    </row>
    <row r="32">
      <c r="A32" s="35" t="s">
        <v>44</v>
      </c>
      <c r="B32" s="43"/>
      <c r="C32" s="44"/>
      <c r="D32" s="44"/>
      <c r="E32" s="46" t="s">
        <v>63</v>
      </c>
      <c r="F32" s="44"/>
      <c r="G32" s="44"/>
      <c r="H32" s="44"/>
      <c r="I32" s="44"/>
      <c r="J32" s="45"/>
    </row>
    <row r="33" ht="75">
      <c r="A33" s="35" t="s">
        <v>46</v>
      </c>
      <c r="B33" s="43"/>
      <c r="C33" s="44"/>
      <c r="D33" s="44"/>
      <c r="E33" s="37" t="s">
        <v>67</v>
      </c>
      <c r="F33" s="44"/>
      <c r="G33" s="44"/>
      <c r="H33" s="44"/>
      <c r="I33" s="44"/>
      <c r="J33" s="45"/>
    </row>
    <row r="34">
      <c r="A34" s="35" t="s">
        <v>36</v>
      </c>
      <c r="B34" s="35">
        <v>8</v>
      </c>
      <c r="C34" s="36" t="s">
        <v>68</v>
      </c>
      <c r="D34" s="35" t="s">
        <v>38</v>
      </c>
      <c r="E34" s="37" t="s">
        <v>69</v>
      </c>
      <c r="F34" s="38" t="s">
        <v>40</v>
      </c>
      <c r="G34" s="39">
        <v>1</v>
      </c>
      <c r="H34" s="40">
        <v>0</v>
      </c>
      <c r="I34" s="41">
        <f>ROUND(G34*H34,P4)</f>
        <v>0</v>
      </c>
      <c r="J34" s="38" t="s">
        <v>41</v>
      </c>
      <c r="O34" s="42">
        <f>I34*0.21</f>
        <v>0</v>
      </c>
      <c r="P34">
        <v>3</v>
      </c>
    </row>
    <row r="35" ht="30">
      <c r="A35" s="35" t="s">
        <v>42</v>
      </c>
      <c r="B35" s="43"/>
      <c r="C35" s="44"/>
      <c r="D35" s="44"/>
      <c r="E35" s="37" t="s">
        <v>70</v>
      </c>
      <c r="F35" s="44"/>
      <c r="G35" s="44"/>
      <c r="H35" s="44"/>
      <c r="I35" s="44"/>
      <c r="J35" s="45"/>
    </row>
    <row r="36" ht="30">
      <c r="A36" s="35" t="s">
        <v>46</v>
      </c>
      <c r="B36" s="43"/>
      <c r="C36" s="44"/>
      <c r="D36" s="44"/>
      <c r="E36" s="37" t="s">
        <v>71</v>
      </c>
      <c r="F36" s="44"/>
      <c r="G36" s="44"/>
      <c r="H36" s="44"/>
      <c r="I36" s="44"/>
      <c r="J36" s="45"/>
    </row>
    <row r="37">
      <c r="A37" s="35" t="s">
        <v>36</v>
      </c>
      <c r="B37" s="35">
        <v>9</v>
      </c>
      <c r="C37" s="36" t="s">
        <v>72</v>
      </c>
      <c r="D37" s="35" t="s">
        <v>38</v>
      </c>
      <c r="E37" s="37" t="s">
        <v>73</v>
      </c>
      <c r="F37" s="38" t="s">
        <v>40</v>
      </c>
      <c r="G37" s="39">
        <v>1</v>
      </c>
      <c r="H37" s="40">
        <v>0</v>
      </c>
      <c r="I37" s="41">
        <f>ROUND(G37*H37,P4)</f>
        <v>0</v>
      </c>
      <c r="J37" s="38" t="s">
        <v>41</v>
      </c>
      <c r="O37" s="42">
        <f>I37*0.21</f>
        <v>0</v>
      </c>
      <c r="P37">
        <v>3</v>
      </c>
    </row>
    <row r="38" ht="60">
      <c r="A38" s="35" t="s">
        <v>42</v>
      </c>
      <c r="B38" s="43"/>
      <c r="C38" s="44"/>
      <c r="D38" s="44"/>
      <c r="E38" s="37" t="s">
        <v>74</v>
      </c>
      <c r="F38" s="44"/>
      <c r="G38" s="44"/>
      <c r="H38" s="44"/>
      <c r="I38" s="44"/>
      <c r="J38" s="45"/>
    </row>
    <row r="39">
      <c r="A39" s="35" t="s">
        <v>44</v>
      </c>
      <c r="B39" s="43"/>
      <c r="C39" s="44"/>
      <c r="D39" s="44"/>
      <c r="E39" s="46" t="s">
        <v>63</v>
      </c>
      <c r="F39" s="44"/>
      <c r="G39" s="44"/>
      <c r="H39" s="44"/>
      <c r="I39" s="44"/>
      <c r="J39" s="45"/>
    </row>
    <row r="40" ht="30">
      <c r="A40" s="35" t="s">
        <v>46</v>
      </c>
      <c r="B40" s="48"/>
      <c r="C40" s="49"/>
      <c r="D40" s="49"/>
      <c r="E40" s="37" t="s">
        <v>75</v>
      </c>
      <c r="F40" s="49"/>
      <c r="G40" s="49"/>
      <c r="H40" s="49"/>
      <c r="I40" s="49"/>
      <c r="J40" s="50"/>
    </row>
  </sheetData>
  <sheetProtection sheet="1" objects="1" scenarios="1" spinCount="100000" saltValue="2luTHwxrsZ0ipYLDfXHsceV9bF7hE0+8opayEKvodS5il0lXKGgLObzqjOUgrmFd7QH2FiLzJ+ltsmC1TzXKkA==" hashValue="cyBxXParjtRCP8FGBE1pMFuicRhthzUuu3z7cXJgn120ANi5ZRLj2g9QkhGaCtsii+T07BvgeDTDuzRbESNmkw==" algorithmName="SHA-512" password="CC7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</v>
      </c>
      <c r="F2" s="15"/>
      <c r="G2" s="15"/>
      <c r="H2" s="15"/>
      <c r="I2" s="15"/>
      <c r="J2" s="17"/>
    </row>
    <row r="3">
      <c r="A3" s="3" t="s">
        <v>16</v>
      </c>
      <c r="B3" s="18" t="s">
        <v>17</v>
      </c>
      <c r="C3" s="19" t="s">
        <v>18</v>
      </c>
      <c r="D3" s="20"/>
      <c r="E3" s="21" t="s">
        <v>19</v>
      </c>
      <c r="F3" s="15"/>
      <c r="G3" s="15"/>
      <c r="H3" s="22" t="s">
        <v>13</v>
      </c>
      <c r="I3" s="23">
        <f>SUMIFS(I8:I178,A8:A178,"SD")</f>
        <v>0</v>
      </c>
      <c r="J3" s="17"/>
      <c r="O3">
        <v>0</v>
      </c>
      <c r="P3">
        <v>2</v>
      </c>
    </row>
    <row r="4">
      <c r="A4" s="3" t="s">
        <v>20</v>
      </c>
      <c r="B4" s="18" t="s">
        <v>21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22</v>
      </c>
      <c r="B5" s="25" t="s">
        <v>23</v>
      </c>
      <c r="C5" s="7" t="s">
        <v>24</v>
      </c>
      <c r="D5" s="7" t="s">
        <v>25</v>
      </c>
      <c r="E5" s="7" t="s">
        <v>26</v>
      </c>
      <c r="F5" s="7" t="s">
        <v>27</v>
      </c>
      <c r="G5" s="7" t="s">
        <v>28</v>
      </c>
      <c r="H5" s="7" t="s">
        <v>29</v>
      </c>
      <c r="I5" s="7"/>
      <c r="J5" s="26" t="s">
        <v>30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31</v>
      </c>
      <c r="I6" s="7" t="s">
        <v>32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33</v>
      </c>
      <c r="B8" s="30"/>
      <c r="C8" s="31" t="s">
        <v>34</v>
      </c>
      <c r="D8" s="32"/>
      <c r="E8" s="29" t="s">
        <v>35</v>
      </c>
      <c r="F8" s="32"/>
      <c r="G8" s="32"/>
      <c r="H8" s="32"/>
      <c r="I8" s="33">
        <f>SUMIFS(I9:I16,A9:A16,"P")</f>
        <v>0</v>
      </c>
      <c r="J8" s="34"/>
    </row>
    <row r="9" ht="30">
      <c r="A9" s="35" t="s">
        <v>36</v>
      </c>
      <c r="B9" s="35">
        <v>1</v>
      </c>
      <c r="C9" s="36" t="s">
        <v>76</v>
      </c>
      <c r="D9" s="35" t="s">
        <v>38</v>
      </c>
      <c r="E9" s="37" t="s">
        <v>77</v>
      </c>
      <c r="F9" s="38" t="s">
        <v>78</v>
      </c>
      <c r="G9" s="39">
        <v>835.47699999999998</v>
      </c>
      <c r="H9" s="40">
        <v>0</v>
      </c>
      <c r="I9" s="41">
        <f>ROUND(G9*H9,P4)</f>
        <v>0</v>
      </c>
      <c r="J9" s="38" t="s">
        <v>41</v>
      </c>
      <c r="O9" s="42">
        <f>I9*0.21</f>
        <v>0</v>
      </c>
      <c r="P9">
        <v>3</v>
      </c>
    </row>
    <row r="10">
      <c r="A10" s="35" t="s">
        <v>42</v>
      </c>
      <c r="B10" s="43"/>
      <c r="C10" s="44"/>
      <c r="D10" s="44"/>
      <c r="E10" s="47" t="s">
        <v>38</v>
      </c>
      <c r="F10" s="44"/>
      <c r="G10" s="44"/>
      <c r="H10" s="44"/>
      <c r="I10" s="44"/>
      <c r="J10" s="45"/>
    </row>
    <row r="11">
      <c r="A11" s="35" t="s">
        <v>44</v>
      </c>
      <c r="B11" s="43"/>
      <c r="C11" s="44"/>
      <c r="D11" s="44"/>
      <c r="E11" s="46" t="s">
        <v>79</v>
      </c>
      <c r="F11" s="44"/>
      <c r="G11" s="44"/>
      <c r="H11" s="44"/>
      <c r="I11" s="44"/>
      <c r="J11" s="45"/>
    </row>
    <row r="12" ht="165">
      <c r="A12" s="35" t="s">
        <v>46</v>
      </c>
      <c r="B12" s="43"/>
      <c r="C12" s="44"/>
      <c r="D12" s="44"/>
      <c r="E12" s="37" t="s">
        <v>80</v>
      </c>
      <c r="F12" s="44"/>
      <c r="G12" s="44"/>
      <c r="H12" s="44"/>
      <c r="I12" s="44"/>
      <c r="J12" s="45"/>
    </row>
    <row r="13" ht="30">
      <c r="A13" s="35" t="s">
        <v>36</v>
      </c>
      <c r="B13" s="35">
        <v>2</v>
      </c>
      <c r="C13" s="36" t="s">
        <v>81</v>
      </c>
      <c r="D13" s="35" t="s">
        <v>38</v>
      </c>
      <c r="E13" s="37" t="s">
        <v>82</v>
      </c>
      <c r="F13" s="38" t="s">
        <v>78</v>
      </c>
      <c r="G13" s="39">
        <v>214.59700000000001</v>
      </c>
      <c r="H13" s="40">
        <v>0</v>
      </c>
      <c r="I13" s="41">
        <f>ROUND(G13*H13,P4)</f>
        <v>0</v>
      </c>
      <c r="J13" s="38" t="s">
        <v>41</v>
      </c>
      <c r="O13" s="42">
        <f>I13*0.21</f>
        <v>0</v>
      </c>
      <c r="P13">
        <v>3</v>
      </c>
    </row>
    <row r="14">
      <c r="A14" s="35" t="s">
        <v>42</v>
      </c>
      <c r="B14" s="43"/>
      <c r="C14" s="44"/>
      <c r="D14" s="44"/>
      <c r="E14" s="47" t="s">
        <v>38</v>
      </c>
      <c r="F14" s="44"/>
      <c r="G14" s="44"/>
      <c r="H14" s="44"/>
      <c r="I14" s="44"/>
      <c r="J14" s="45"/>
    </row>
    <row r="15" ht="75">
      <c r="A15" s="35" t="s">
        <v>44</v>
      </c>
      <c r="B15" s="43"/>
      <c r="C15" s="44"/>
      <c r="D15" s="44"/>
      <c r="E15" s="46" t="s">
        <v>83</v>
      </c>
      <c r="F15" s="44"/>
      <c r="G15" s="44"/>
      <c r="H15" s="44"/>
      <c r="I15" s="44"/>
      <c r="J15" s="45"/>
    </row>
    <row r="16" ht="165">
      <c r="A16" s="35" t="s">
        <v>46</v>
      </c>
      <c r="B16" s="43"/>
      <c r="C16" s="44"/>
      <c r="D16" s="44"/>
      <c r="E16" s="37" t="s">
        <v>80</v>
      </c>
      <c r="F16" s="44"/>
      <c r="G16" s="44"/>
      <c r="H16" s="44"/>
      <c r="I16" s="44"/>
      <c r="J16" s="45"/>
    </row>
    <row r="17">
      <c r="A17" s="29" t="s">
        <v>33</v>
      </c>
      <c r="B17" s="30"/>
      <c r="C17" s="31" t="s">
        <v>58</v>
      </c>
      <c r="D17" s="32"/>
      <c r="E17" s="29" t="s">
        <v>84</v>
      </c>
      <c r="F17" s="32"/>
      <c r="G17" s="32"/>
      <c r="H17" s="32"/>
      <c r="I17" s="33">
        <f>SUMIFS(I18:I61,A18:A61,"P")</f>
        <v>0</v>
      </c>
      <c r="J17" s="34"/>
    </row>
    <row r="18" ht="30">
      <c r="A18" s="35" t="s">
        <v>36</v>
      </c>
      <c r="B18" s="35">
        <v>3</v>
      </c>
      <c r="C18" s="36" t="s">
        <v>85</v>
      </c>
      <c r="D18" s="35" t="s">
        <v>38</v>
      </c>
      <c r="E18" s="37" t="s">
        <v>86</v>
      </c>
      <c r="F18" s="38" t="s">
        <v>87</v>
      </c>
      <c r="G18" s="39">
        <v>106.21299999999999</v>
      </c>
      <c r="H18" s="40">
        <v>0</v>
      </c>
      <c r="I18" s="41">
        <f>ROUND(G18*H18,P4)</f>
        <v>0</v>
      </c>
      <c r="J18" s="38" t="s">
        <v>41</v>
      </c>
      <c r="O18" s="42">
        <f>I18*0.21</f>
        <v>0</v>
      </c>
      <c r="P18">
        <v>3</v>
      </c>
    </row>
    <row r="19">
      <c r="A19" s="35" t="s">
        <v>42</v>
      </c>
      <c r="B19" s="43"/>
      <c r="C19" s="44"/>
      <c r="D19" s="44"/>
      <c r="E19" s="37" t="s">
        <v>88</v>
      </c>
      <c r="F19" s="44"/>
      <c r="G19" s="44"/>
      <c r="H19" s="44"/>
      <c r="I19" s="44"/>
      <c r="J19" s="45"/>
    </row>
    <row r="20" ht="105">
      <c r="A20" s="35" t="s">
        <v>44</v>
      </c>
      <c r="B20" s="43"/>
      <c r="C20" s="44"/>
      <c r="D20" s="44"/>
      <c r="E20" s="46" t="s">
        <v>89</v>
      </c>
      <c r="F20" s="44"/>
      <c r="G20" s="44"/>
      <c r="H20" s="44"/>
      <c r="I20" s="44"/>
      <c r="J20" s="45"/>
    </row>
    <row r="21" ht="90">
      <c r="A21" s="35" t="s">
        <v>46</v>
      </c>
      <c r="B21" s="43"/>
      <c r="C21" s="44"/>
      <c r="D21" s="44"/>
      <c r="E21" s="37" t="s">
        <v>90</v>
      </c>
      <c r="F21" s="44"/>
      <c r="G21" s="44"/>
      <c r="H21" s="44"/>
      <c r="I21" s="44"/>
      <c r="J21" s="45"/>
    </row>
    <row r="22" ht="30">
      <c r="A22" s="35" t="s">
        <v>36</v>
      </c>
      <c r="B22" s="35">
        <v>4</v>
      </c>
      <c r="C22" s="36" t="s">
        <v>91</v>
      </c>
      <c r="D22" s="35" t="s">
        <v>38</v>
      </c>
      <c r="E22" s="37" t="s">
        <v>92</v>
      </c>
      <c r="F22" s="38" t="s">
        <v>87</v>
      </c>
      <c r="G22" s="39">
        <v>184.07599999999999</v>
      </c>
      <c r="H22" s="40">
        <v>0</v>
      </c>
      <c r="I22" s="41">
        <f>ROUND(G22*H22,P4)</f>
        <v>0</v>
      </c>
      <c r="J22" s="38" t="s">
        <v>41</v>
      </c>
      <c r="O22" s="42">
        <f>I22*0.21</f>
        <v>0</v>
      </c>
      <c r="P22">
        <v>3</v>
      </c>
    </row>
    <row r="23">
      <c r="A23" s="35" t="s">
        <v>42</v>
      </c>
      <c r="B23" s="43"/>
      <c r="C23" s="44"/>
      <c r="D23" s="44"/>
      <c r="E23" s="37" t="s">
        <v>88</v>
      </c>
      <c r="F23" s="44"/>
      <c r="G23" s="44"/>
      <c r="H23" s="44"/>
      <c r="I23" s="44"/>
      <c r="J23" s="45"/>
    </row>
    <row r="24" ht="105">
      <c r="A24" s="35" t="s">
        <v>44</v>
      </c>
      <c r="B24" s="43"/>
      <c r="C24" s="44"/>
      <c r="D24" s="44"/>
      <c r="E24" s="46" t="s">
        <v>93</v>
      </c>
      <c r="F24" s="44"/>
      <c r="G24" s="44"/>
      <c r="H24" s="44"/>
      <c r="I24" s="44"/>
      <c r="J24" s="45"/>
    </row>
    <row r="25" ht="90">
      <c r="A25" s="35" t="s">
        <v>46</v>
      </c>
      <c r="B25" s="43"/>
      <c r="C25" s="44"/>
      <c r="D25" s="44"/>
      <c r="E25" s="37" t="s">
        <v>90</v>
      </c>
      <c r="F25" s="44"/>
      <c r="G25" s="44"/>
      <c r="H25" s="44"/>
      <c r="I25" s="44"/>
      <c r="J25" s="45"/>
    </row>
    <row r="26">
      <c r="A26" s="35" t="s">
        <v>36</v>
      </c>
      <c r="B26" s="35">
        <v>5</v>
      </c>
      <c r="C26" s="36" t="s">
        <v>94</v>
      </c>
      <c r="D26" s="35" t="s">
        <v>38</v>
      </c>
      <c r="E26" s="37" t="s">
        <v>95</v>
      </c>
      <c r="F26" s="38" t="s">
        <v>87</v>
      </c>
      <c r="G26" s="39">
        <v>9.75</v>
      </c>
      <c r="H26" s="40">
        <v>0</v>
      </c>
      <c r="I26" s="41">
        <f>ROUND(G26*H26,P4)</f>
        <v>0</v>
      </c>
      <c r="J26" s="38" t="s">
        <v>41</v>
      </c>
      <c r="O26" s="42">
        <f>I26*0.21</f>
        <v>0</v>
      </c>
      <c r="P26">
        <v>3</v>
      </c>
    </row>
    <row r="27">
      <c r="A27" s="35" t="s">
        <v>42</v>
      </c>
      <c r="B27" s="43"/>
      <c r="C27" s="44"/>
      <c r="D27" s="44"/>
      <c r="E27" s="47" t="s">
        <v>38</v>
      </c>
      <c r="F27" s="44"/>
      <c r="G27" s="44"/>
      <c r="H27" s="44"/>
      <c r="I27" s="44"/>
      <c r="J27" s="45"/>
    </row>
    <row r="28" ht="45">
      <c r="A28" s="35" t="s">
        <v>44</v>
      </c>
      <c r="B28" s="43"/>
      <c r="C28" s="44"/>
      <c r="D28" s="44"/>
      <c r="E28" s="46" t="s">
        <v>96</v>
      </c>
      <c r="F28" s="44"/>
      <c r="G28" s="44"/>
      <c r="H28" s="44"/>
      <c r="I28" s="44"/>
      <c r="J28" s="45"/>
    </row>
    <row r="29" ht="90">
      <c r="A29" s="35" t="s">
        <v>46</v>
      </c>
      <c r="B29" s="43"/>
      <c r="C29" s="44"/>
      <c r="D29" s="44"/>
      <c r="E29" s="37" t="s">
        <v>90</v>
      </c>
      <c r="F29" s="44"/>
      <c r="G29" s="44"/>
      <c r="H29" s="44"/>
      <c r="I29" s="44"/>
      <c r="J29" s="45"/>
    </row>
    <row r="30">
      <c r="A30" s="35" t="s">
        <v>36</v>
      </c>
      <c r="B30" s="35">
        <v>6</v>
      </c>
      <c r="C30" s="36" t="s">
        <v>97</v>
      </c>
      <c r="D30" s="35" t="s">
        <v>38</v>
      </c>
      <c r="E30" s="37" t="s">
        <v>98</v>
      </c>
      <c r="F30" s="38" t="s">
        <v>99</v>
      </c>
      <c r="G30" s="39">
        <v>83</v>
      </c>
      <c r="H30" s="40">
        <v>0</v>
      </c>
      <c r="I30" s="41">
        <f>ROUND(G30*H30,P4)</f>
        <v>0</v>
      </c>
      <c r="J30" s="38" t="s">
        <v>41</v>
      </c>
      <c r="O30" s="42">
        <f>I30*0.21</f>
        <v>0</v>
      </c>
      <c r="P30">
        <v>3</v>
      </c>
    </row>
    <row r="31">
      <c r="A31" s="35" t="s">
        <v>42</v>
      </c>
      <c r="B31" s="43"/>
      <c r="C31" s="44"/>
      <c r="D31" s="44"/>
      <c r="E31" s="47" t="s">
        <v>38</v>
      </c>
      <c r="F31" s="44"/>
      <c r="G31" s="44"/>
      <c r="H31" s="44"/>
      <c r="I31" s="44"/>
      <c r="J31" s="45"/>
    </row>
    <row r="32">
      <c r="A32" s="35" t="s">
        <v>44</v>
      </c>
      <c r="B32" s="43"/>
      <c r="C32" s="44"/>
      <c r="D32" s="44"/>
      <c r="E32" s="46" t="s">
        <v>100</v>
      </c>
      <c r="F32" s="44"/>
      <c r="G32" s="44"/>
      <c r="H32" s="44"/>
      <c r="I32" s="44"/>
      <c r="J32" s="45"/>
    </row>
    <row r="33" ht="90">
      <c r="A33" s="35" t="s">
        <v>46</v>
      </c>
      <c r="B33" s="43"/>
      <c r="C33" s="44"/>
      <c r="D33" s="44"/>
      <c r="E33" s="37" t="s">
        <v>90</v>
      </c>
      <c r="F33" s="44"/>
      <c r="G33" s="44"/>
      <c r="H33" s="44"/>
      <c r="I33" s="44"/>
      <c r="J33" s="45"/>
    </row>
    <row r="34">
      <c r="A34" s="35" t="s">
        <v>36</v>
      </c>
      <c r="B34" s="35">
        <v>7</v>
      </c>
      <c r="C34" s="36" t="s">
        <v>101</v>
      </c>
      <c r="D34" s="35" t="s">
        <v>38</v>
      </c>
      <c r="E34" s="37" t="s">
        <v>102</v>
      </c>
      <c r="F34" s="38" t="s">
        <v>87</v>
      </c>
      <c r="G34" s="39">
        <v>11.49</v>
      </c>
      <c r="H34" s="40">
        <v>0</v>
      </c>
      <c r="I34" s="41">
        <f>ROUND(G34*H34,P4)</f>
        <v>0</v>
      </c>
      <c r="J34" s="38" t="s">
        <v>41</v>
      </c>
      <c r="O34" s="42">
        <f>I34*0.21</f>
        <v>0</v>
      </c>
      <c r="P34">
        <v>3</v>
      </c>
    </row>
    <row r="35">
      <c r="A35" s="35" t="s">
        <v>42</v>
      </c>
      <c r="B35" s="43"/>
      <c r="C35" s="44"/>
      <c r="D35" s="44"/>
      <c r="E35" s="47" t="s">
        <v>38</v>
      </c>
      <c r="F35" s="44"/>
      <c r="G35" s="44"/>
      <c r="H35" s="44"/>
      <c r="I35" s="44"/>
      <c r="J35" s="45"/>
    </row>
    <row r="36" ht="45">
      <c r="A36" s="35" t="s">
        <v>44</v>
      </c>
      <c r="B36" s="43"/>
      <c r="C36" s="44"/>
      <c r="D36" s="44"/>
      <c r="E36" s="46" t="s">
        <v>103</v>
      </c>
      <c r="F36" s="44"/>
      <c r="G36" s="44"/>
      <c r="H36" s="44"/>
      <c r="I36" s="44"/>
      <c r="J36" s="45"/>
    </row>
    <row r="37" ht="45">
      <c r="A37" s="35" t="s">
        <v>46</v>
      </c>
      <c r="B37" s="43"/>
      <c r="C37" s="44"/>
      <c r="D37" s="44"/>
      <c r="E37" s="37" t="s">
        <v>104</v>
      </c>
      <c r="F37" s="44"/>
      <c r="G37" s="44"/>
      <c r="H37" s="44"/>
      <c r="I37" s="44"/>
      <c r="J37" s="45"/>
    </row>
    <row r="38">
      <c r="A38" s="35" t="s">
        <v>36</v>
      </c>
      <c r="B38" s="35">
        <v>8</v>
      </c>
      <c r="C38" s="36" t="s">
        <v>105</v>
      </c>
      <c r="D38" s="35" t="s">
        <v>38</v>
      </c>
      <c r="E38" s="37" t="s">
        <v>106</v>
      </c>
      <c r="F38" s="38" t="s">
        <v>87</v>
      </c>
      <c r="G38" s="39">
        <v>859.322</v>
      </c>
      <c r="H38" s="40">
        <v>0</v>
      </c>
      <c r="I38" s="41">
        <f>ROUND(G38*H38,P4)</f>
        <v>0</v>
      </c>
      <c r="J38" s="38" t="s">
        <v>41</v>
      </c>
      <c r="O38" s="42">
        <f>I38*0.21</f>
        <v>0</v>
      </c>
      <c r="P38">
        <v>3</v>
      </c>
    </row>
    <row r="39">
      <c r="A39" s="35" t="s">
        <v>42</v>
      </c>
      <c r="B39" s="43"/>
      <c r="C39" s="44"/>
      <c r="D39" s="44"/>
      <c r="E39" s="47" t="s">
        <v>38</v>
      </c>
      <c r="F39" s="44"/>
      <c r="G39" s="44"/>
      <c r="H39" s="44"/>
      <c r="I39" s="44"/>
      <c r="J39" s="45"/>
    </row>
    <row r="40" ht="75">
      <c r="A40" s="35" t="s">
        <v>44</v>
      </c>
      <c r="B40" s="43"/>
      <c r="C40" s="44"/>
      <c r="D40" s="44"/>
      <c r="E40" s="46" t="s">
        <v>107</v>
      </c>
      <c r="F40" s="44"/>
      <c r="G40" s="44"/>
      <c r="H40" s="44"/>
      <c r="I40" s="44"/>
      <c r="J40" s="45"/>
    </row>
    <row r="41" ht="405">
      <c r="A41" s="35" t="s">
        <v>46</v>
      </c>
      <c r="B41" s="43"/>
      <c r="C41" s="44"/>
      <c r="D41" s="44"/>
      <c r="E41" s="37" t="s">
        <v>108</v>
      </c>
      <c r="F41" s="44"/>
      <c r="G41" s="44"/>
      <c r="H41" s="44"/>
      <c r="I41" s="44"/>
      <c r="J41" s="45"/>
    </row>
    <row r="42">
      <c r="A42" s="35" t="s">
        <v>36</v>
      </c>
      <c r="B42" s="35">
        <v>9</v>
      </c>
      <c r="C42" s="36" t="s">
        <v>109</v>
      </c>
      <c r="D42" s="35" t="s">
        <v>38</v>
      </c>
      <c r="E42" s="37" t="s">
        <v>110</v>
      </c>
      <c r="F42" s="38" t="s">
        <v>87</v>
      </c>
      <c r="G42" s="39">
        <v>859.322</v>
      </c>
      <c r="H42" s="40">
        <v>0</v>
      </c>
      <c r="I42" s="41">
        <f>ROUND(G42*H42,P4)</f>
        <v>0</v>
      </c>
      <c r="J42" s="38" t="s">
        <v>41</v>
      </c>
      <c r="O42" s="42">
        <f>I42*0.21</f>
        <v>0</v>
      </c>
      <c r="P42">
        <v>3</v>
      </c>
    </row>
    <row r="43">
      <c r="A43" s="35" t="s">
        <v>42</v>
      </c>
      <c r="B43" s="43"/>
      <c r="C43" s="44"/>
      <c r="D43" s="44"/>
      <c r="E43" s="47" t="s">
        <v>38</v>
      </c>
      <c r="F43" s="44"/>
      <c r="G43" s="44"/>
      <c r="H43" s="44"/>
      <c r="I43" s="44"/>
      <c r="J43" s="45"/>
    </row>
    <row r="44">
      <c r="A44" s="35" t="s">
        <v>44</v>
      </c>
      <c r="B44" s="43"/>
      <c r="C44" s="44"/>
      <c r="D44" s="44"/>
      <c r="E44" s="46" t="s">
        <v>111</v>
      </c>
      <c r="F44" s="44"/>
      <c r="G44" s="44"/>
      <c r="H44" s="44"/>
      <c r="I44" s="44"/>
      <c r="J44" s="45"/>
    </row>
    <row r="45" ht="240">
      <c r="A45" s="35" t="s">
        <v>46</v>
      </c>
      <c r="B45" s="43"/>
      <c r="C45" s="44"/>
      <c r="D45" s="44"/>
      <c r="E45" s="37" t="s">
        <v>112</v>
      </c>
      <c r="F45" s="44"/>
      <c r="G45" s="44"/>
      <c r="H45" s="44"/>
      <c r="I45" s="44"/>
      <c r="J45" s="45"/>
    </row>
    <row r="46">
      <c r="A46" s="35" t="s">
        <v>36</v>
      </c>
      <c r="B46" s="35">
        <v>10</v>
      </c>
      <c r="C46" s="36" t="s">
        <v>113</v>
      </c>
      <c r="D46" s="35" t="s">
        <v>38</v>
      </c>
      <c r="E46" s="37" t="s">
        <v>114</v>
      </c>
      <c r="F46" s="38" t="s">
        <v>87</v>
      </c>
      <c r="G46" s="39">
        <v>395.16800000000001</v>
      </c>
      <c r="H46" s="40">
        <v>0</v>
      </c>
      <c r="I46" s="41">
        <f>ROUND(G46*H46,P4)</f>
        <v>0</v>
      </c>
      <c r="J46" s="38" t="s">
        <v>41</v>
      </c>
      <c r="O46" s="42">
        <f>I46*0.21</f>
        <v>0</v>
      </c>
      <c r="P46">
        <v>3</v>
      </c>
    </row>
    <row r="47">
      <c r="A47" s="35" t="s">
        <v>42</v>
      </c>
      <c r="B47" s="43"/>
      <c r="C47" s="44"/>
      <c r="D47" s="44"/>
      <c r="E47" s="47" t="s">
        <v>38</v>
      </c>
      <c r="F47" s="44"/>
      <c r="G47" s="44"/>
      <c r="H47" s="44"/>
      <c r="I47" s="44"/>
      <c r="J47" s="45"/>
    </row>
    <row r="48" ht="75">
      <c r="A48" s="35" t="s">
        <v>44</v>
      </c>
      <c r="B48" s="43"/>
      <c r="C48" s="44"/>
      <c r="D48" s="44"/>
      <c r="E48" s="46" t="s">
        <v>115</v>
      </c>
      <c r="F48" s="44"/>
      <c r="G48" s="44"/>
      <c r="H48" s="44"/>
      <c r="I48" s="44"/>
      <c r="J48" s="45"/>
    </row>
    <row r="49" ht="300">
      <c r="A49" s="35" t="s">
        <v>46</v>
      </c>
      <c r="B49" s="43"/>
      <c r="C49" s="44"/>
      <c r="D49" s="44"/>
      <c r="E49" s="37" t="s">
        <v>116</v>
      </c>
      <c r="F49" s="44"/>
      <c r="G49" s="44"/>
      <c r="H49" s="44"/>
      <c r="I49" s="44"/>
      <c r="J49" s="45"/>
    </row>
    <row r="50">
      <c r="A50" s="35" t="s">
        <v>36</v>
      </c>
      <c r="B50" s="35">
        <v>11</v>
      </c>
      <c r="C50" s="36" t="s">
        <v>117</v>
      </c>
      <c r="D50" s="35" t="s">
        <v>38</v>
      </c>
      <c r="E50" s="37" t="s">
        <v>118</v>
      </c>
      <c r="F50" s="38" t="s">
        <v>87</v>
      </c>
      <c r="G50" s="39">
        <v>397.77999999999997</v>
      </c>
      <c r="H50" s="40">
        <v>0</v>
      </c>
      <c r="I50" s="41">
        <f>ROUND(G50*H50,P4)</f>
        <v>0</v>
      </c>
      <c r="J50" s="38" t="s">
        <v>41</v>
      </c>
      <c r="O50" s="42">
        <f>I50*0.21</f>
        <v>0</v>
      </c>
      <c r="P50">
        <v>3</v>
      </c>
    </row>
    <row r="51">
      <c r="A51" s="35" t="s">
        <v>42</v>
      </c>
      <c r="B51" s="43"/>
      <c r="C51" s="44"/>
      <c r="D51" s="44"/>
      <c r="E51" s="47" t="s">
        <v>38</v>
      </c>
      <c r="F51" s="44"/>
      <c r="G51" s="44"/>
      <c r="H51" s="44"/>
      <c r="I51" s="44"/>
      <c r="J51" s="45"/>
    </row>
    <row r="52" ht="75">
      <c r="A52" s="35" t="s">
        <v>44</v>
      </c>
      <c r="B52" s="43"/>
      <c r="C52" s="44"/>
      <c r="D52" s="44"/>
      <c r="E52" s="46" t="s">
        <v>119</v>
      </c>
      <c r="F52" s="44"/>
      <c r="G52" s="44"/>
      <c r="H52" s="44"/>
      <c r="I52" s="44"/>
      <c r="J52" s="45"/>
    </row>
    <row r="53" ht="390">
      <c r="A53" s="35" t="s">
        <v>46</v>
      </c>
      <c r="B53" s="43"/>
      <c r="C53" s="44"/>
      <c r="D53" s="44"/>
      <c r="E53" s="37" t="s">
        <v>120</v>
      </c>
      <c r="F53" s="44"/>
      <c r="G53" s="44"/>
      <c r="H53" s="44"/>
      <c r="I53" s="44"/>
      <c r="J53" s="45"/>
    </row>
    <row r="54">
      <c r="A54" s="35" t="s">
        <v>36</v>
      </c>
      <c r="B54" s="35">
        <v>12</v>
      </c>
      <c r="C54" s="36" t="s">
        <v>121</v>
      </c>
      <c r="D54" s="35" t="s">
        <v>38</v>
      </c>
      <c r="E54" s="37" t="s">
        <v>122</v>
      </c>
      <c r="F54" s="38" t="s">
        <v>123</v>
      </c>
      <c r="G54" s="39">
        <v>76.599999999999994</v>
      </c>
      <c r="H54" s="40">
        <v>0</v>
      </c>
      <c r="I54" s="41">
        <f>ROUND(G54*H54,P4)</f>
        <v>0</v>
      </c>
      <c r="J54" s="38" t="s">
        <v>41</v>
      </c>
      <c r="O54" s="42">
        <f>I54*0.21</f>
        <v>0</v>
      </c>
      <c r="P54">
        <v>3</v>
      </c>
    </row>
    <row r="55">
      <c r="A55" s="35" t="s">
        <v>42</v>
      </c>
      <c r="B55" s="43"/>
      <c r="C55" s="44"/>
      <c r="D55" s="44"/>
      <c r="E55" s="47" t="s">
        <v>38</v>
      </c>
      <c r="F55" s="44"/>
      <c r="G55" s="44"/>
      <c r="H55" s="44"/>
      <c r="I55" s="44"/>
      <c r="J55" s="45"/>
    </row>
    <row r="56" ht="45">
      <c r="A56" s="35" t="s">
        <v>44</v>
      </c>
      <c r="B56" s="43"/>
      <c r="C56" s="44"/>
      <c r="D56" s="44"/>
      <c r="E56" s="46" t="s">
        <v>124</v>
      </c>
      <c r="F56" s="44"/>
      <c r="G56" s="44"/>
      <c r="H56" s="44"/>
      <c r="I56" s="44"/>
      <c r="J56" s="45"/>
    </row>
    <row r="57" ht="45">
      <c r="A57" s="35" t="s">
        <v>46</v>
      </c>
      <c r="B57" s="43"/>
      <c r="C57" s="44"/>
      <c r="D57" s="44"/>
      <c r="E57" s="37" t="s">
        <v>125</v>
      </c>
      <c r="F57" s="44"/>
      <c r="G57" s="44"/>
      <c r="H57" s="44"/>
      <c r="I57" s="44"/>
      <c r="J57" s="45"/>
    </row>
    <row r="58">
      <c r="A58" s="35" t="s">
        <v>36</v>
      </c>
      <c r="B58" s="35">
        <v>13</v>
      </c>
      <c r="C58" s="36" t="s">
        <v>126</v>
      </c>
      <c r="D58" s="35" t="s">
        <v>38</v>
      </c>
      <c r="E58" s="37" t="s">
        <v>127</v>
      </c>
      <c r="F58" s="38" t="s">
        <v>123</v>
      </c>
      <c r="G58" s="39">
        <v>76.599999999999994</v>
      </c>
      <c r="H58" s="40">
        <v>0</v>
      </c>
      <c r="I58" s="41">
        <f>ROUND(G58*H58,P4)</f>
        <v>0</v>
      </c>
      <c r="J58" s="38" t="s">
        <v>41</v>
      </c>
      <c r="O58" s="42">
        <f>I58*0.21</f>
        <v>0</v>
      </c>
      <c r="P58">
        <v>3</v>
      </c>
    </row>
    <row r="59">
      <c r="A59" s="35" t="s">
        <v>42</v>
      </c>
      <c r="B59" s="43"/>
      <c r="C59" s="44"/>
      <c r="D59" s="44"/>
      <c r="E59" s="47" t="s">
        <v>38</v>
      </c>
      <c r="F59" s="44"/>
      <c r="G59" s="44"/>
      <c r="H59" s="44"/>
      <c r="I59" s="44"/>
      <c r="J59" s="45"/>
    </row>
    <row r="60" ht="45">
      <c r="A60" s="35" t="s">
        <v>44</v>
      </c>
      <c r="B60" s="43"/>
      <c r="C60" s="44"/>
      <c r="D60" s="44"/>
      <c r="E60" s="46" t="s">
        <v>124</v>
      </c>
      <c r="F60" s="44"/>
      <c r="G60" s="44"/>
      <c r="H60" s="44"/>
      <c r="I60" s="44"/>
      <c r="J60" s="45"/>
    </row>
    <row r="61" ht="30">
      <c r="A61" s="35" t="s">
        <v>46</v>
      </c>
      <c r="B61" s="43"/>
      <c r="C61" s="44"/>
      <c r="D61" s="44"/>
      <c r="E61" s="37" t="s">
        <v>128</v>
      </c>
      <c r="F61" s="44"/>
      <c r="G61" s="44"/>
      <c r="H61" s="44"/>
      <c r="I61" s="44"/>
      <c r="J61" s="45"/>
    </row>
    <row r="62">
      <c r="A62" s="29" t="s">
        <v>33</v>
      </c>
      <c r="B62" s="30"/>
      <c r="C62" s="31" t="s">
        <v>129</v>
      </c>
      <c r="D62" s="32"/>
      <c r="E62" s="29" t="s">
        <v>130</v>
      </c>
      <c r="F62" s="32"/>
      <c r="G62" s="32"/>
      <c r="H62" s="32"/>
      <c r="I62" s="33">
        <f>SUMIFS(I63:I66,A63:A66,"P")</f>
        <v>0</v>
      </c>
      <c r="J62" s="34"/>
    </row>
    <row r="63">
      <c r="A63" s="35" t="s">
        <v>36</v>
      </c>
      <c r="B63" s="35">
        <v>14</v>
      </c>
      <c r="C63" s="36" t="s">
        <v>131</v>
      </c>
      <c r="D63" s="35" t="s">
        <v>38</v>
      </c>
      <c r="E63" s="37" t="s">
        <v>132</v>
      </c>
      <c r="F63" s="38" t="s">
        <v>87</v>
      </c>
      <c r="G63" s="39">
        <v>66.373999999999995</v>
      </c>
      <c r="H63" s="40">
        <v>0</v>
      </c>
      <c r="I63" s="41">
        <f>ROUND(G63*H63,P4)</f>
        <v>0</v>
      </c>
      <c r="J63" s="38" t="s">
        <v>41</v>
      </c>
      <c r="O63" s="42">
        <f>I63*0.21</f>
        <v>0</v>
      </c>
      <c r="P63">
        <v>3</v>
      </c>
    </row>
    <row r="64">
      <c r="A64" s="35" t="s">
        <v>42</v>
      </c>
      <c r="B64" s="43"/>
      <c r="C64" s="44"/>
      <c r="D64" s="44"/>
      <c r="E64" s="47" t="s">
        <v>38</v>
      </c>
      <c r="F64" s="44"/>
      <c r="G64" s="44"/>
      <c r="H64" s="44"/>
      <c r="I64" s="44"/>
      <c r="J64" s="45"/>
    </row>
    <row r="65" ht="75">
      <c r="A65" s="35" t="s">
        <v>44</v>
      </c>
      <c r="B65" s="43"/>
      <c r="C65" s="44"/>
      <c r="D65" s="44"/>
      <c r="E65" s="46" t="s">
        <v>133</v>
      </c>
      <c r="F65" s="44"/>
      <c r="G65" s="44"/>
      <c r="H65" s="44"/>
      <c r="I65" s="44"/>
      <c r="J65" s="45"/>
    </row>
    <row r="66" ht="60">
      <c r="A66" s="35" t="s">
        <v>46</v>
      </c>
      <c r="B66" s="43"/>
      <c r="C66" s="44"/>
      <c r="D66" s="44"/>
      <c r="E66" s="37" t="s">
        <v>134</v>
      </c>
      <c r="F66" s="44"/>
      <c r="G66" s="44"/>
      <c r="H66" s="44"/>
      <c r="I66" s="44"/>
      <c r="J66" s="45"/>
    </row>
    <row r="67">
      <c r="A67" s="29" t="s">
        <v>33</v>
      </c>
      <c r="B67" s="30"/>
      <c r="C67" s="31" t="s">
        <v>135</v>
      </c>
      <c r="D67" s="32"/>
      <c r="E67" s="29" t="s">
        <v>136</v>
      </c>
      <c r="F67" s="32"/>
      <c r="G67" s="32"/>
      <c r="H67" s="32"/>
      <c r="I67" s="33">
        <f>SUMIFS(I68:I107,A68:A107,"P")</f>
        <v>0</v>
      </c>
      <c r="J67" s="34"/>
    </row>
    <row r="68">
      <c r="A68" s="35" t="s">
        <v>36</v>
      </c>
      <c r="B68" s="35">
        <v>15</v>
      </c>
      <c r="C68" s="36" t="s">
        <v>137</v>
      </c>
      <c r="D68" s="35" t="s">
        <v>38</v>
      </c>
      <c r="E68" s="37" t="s">
        <v>138</v>
      </c>
      <c r="F68" s="38" t="s">
        <v>123</v>
      </c>
      <c r="G68" s="39">
        <v>175.80000000000001</v>
      </c>
      <c r="H68" s="40">
        <v>0</v>
      </c>
      <c r="I68" s="41">
        <f>ROUND(G68*H68,P4)</f>
        <v>0</v>
      </c>
      <c r="J68" s="38" t="s">
        <v>41</v>
      </c>
      <c r="O68" s="42">
        <f>I68*0.21</f>
        <v>0</v>
      </c>
      <c r="P68">
        <v>3</v>
      </c>
    </row>
    <row r="69">
      <c r="A69" s="35" t="s">
        <v>42</v>
      </c>
      <c r="B69" s="43"/>
      <c r="C69" s="44"/>
      <c r="D69" s="44"/>
      <c r="E69" s="47" t="s">
        <v>38</v>
      </c>
      <c r="F69" s="44"/>
      <c r="G69" s="44"/>
      <c r="H69" s="44"/>
      <c r="I69" s="44"/>
      <c r="J69" s="45"/>
    </row>
    <row r="70" ht="60">
      <c r="A70" s="35" t="s">
        <v>44</v>
      </c>
      <c r="B70" s="43"/>
      <c r="C70" s="44"/>
      <c r="D70" s="44"/>
      <c r="E70" s="46" t="s">
        <v>139</v>
      </c>
      <c r="F70" s="44"/>
      <c r="G70" s="44"/>
      <c r="H70" s="44"/>
      <c r="I70" s="44"/>
      <c r="J70" s="45"/>
    </row>
    <row r="71" ht="60">
      <c r="A71" s="35" t="s">
        <v>46</v>
      </c>
      <c r="B71" s="43"/>
      <c r="C71" s="44"/>
      <c r="D71" s="44"/>
      <c r="E71" s="37" t="s">
        <v>140</v>
      </c>
      <c r="F71" s="44"/>
      <c r="G71" s="44"/>
      <c r="H71" s="44"/>
      <c r="I71" s="44"/>
      <c r="J71" s="45"/>
    </row>
    <row r="72">
      <c r="A72" s="35" t="s">
        <v>36</v>
      </c>
      <c r="B72" s="35">
        <v>16</v>
      </c>
      <c r="C72" s="36" t="s">
        <v>141</v>
      </c>
      <c r="D72" s="35" t="s">
        <v>38</v>
      </c>
      <c r="E72" s="37" t="s">
        <v>142</v>
      </c>
      <c r="F72" s="38" t="s">
        <v>123</v>
      </c>
      <c r="G72" s="39">
        <v>184.07599999999999</v>
      </c>
      <c r="H72" s="40">
        <v>0</v>
      </c>
      <c r="I72" s="41">
        <f>ROUND(G72*H72,P4)</f>
        <v>0</v>
      </c>
      <c r="J72" s="38" t="s">
        <v>41</v>
      </c>
      <c r="O72" s="42">
        <f>I72*0.21</f>
        <v>0</v>
      </c>
      <c r="P72">
        <v>3</v>
      </c>
    </row>
    <row r="73">
      <c r="A73" s="35" t="s">
        <v>42</v>
      </c>
      <c r="B73" s="43"/>
      <c r="C73" s="44"/>
      <c r="D73" s="44"/>
      <c r="E73" s="47" t="s">
        <v>38</v>
      </c>
      <c r="F73" s="44"/>
      <c r="G73" s="44"/>
      <c r="H73" s="44"/>
      <c r="I73" s="44"/>
      <c r="J73" s="45"/>
    </row>
    <row r="74" ht="105">
      <c r="A74" s="35" t="s">
        <v>44</v>
      </c>
      <c r="B74" s="43"/>
      <c r="C74" s="44"/>
      <c r="D74" s="44"/>
      <c r="E74" s="46" t="s">
        <v>93</v>
      </c>
      <c r="F74" s="44"/>
      <c r="G74" s="44"/>
      <c r="H74" s="44"/>
      <c r="I74" s="44"/>
      <c r="J74" s="45"/>
    </row>
    <row r="75" ht="60">
      <c r="A75" s="35" t="s">
        <v>46</v>
      </c>
      <c r="B75" s="43"/>
      <c r="C75" s="44"/>
      <c r="D75" s="44"/>
      <c r="E75" s="37" t="s">
        <v>140</v>
      </c>
      <c r="F75" s="44"/>
      <c r="G75" s="44"/>
      <c r="H75" s="44"/>
      <c r="I75" s="44"/>
      <c r="J75" s="45"/>
    </row>
    <row r="76">
      <c r="A76" s="35" t="s">
        <v>36</v>
      </c>
      <c r="B76" s="35">
        <v>17</v>
      </c>
      <c r="C76" s="36" t="s">
        <v>143</v>
      </c>
      <c r="D76" s="35" t="s">
        <v>38</v>
      </c>
      <c r="E76" s="37" t="s">
        <v>144</v>
      </c>
      <c r="F76" s="38" t="s">
        <v>123</v>
      </c>
      <c r="G76" s="39">
        <v>39</v>
      </c>
      <c r="H76" s="40">
        <v>0</v>
      </c>
      <c r="I76" s="41">
        <f>ROUND(G76*H76,P4)</f>
        <v>0</v>
      </c>
      <c r="J76" s="38" t="s">
        <v>41</v>
      </c>
      <c r="O76" s="42">
        <f>I76*0.21</f>
        <v>0</v>
      </c>
      <c r="P76">
        <v>3</v>
      </c>
    </row>
    <row r="77">
      <c r="A77" s="35" t="s">
        <v>42</v>
      </c>
      <c r="B77" s="43"/>
      <c r="C77" s="44"/>
      <c r="D77" s="44"/>
      <c r="E77" s="37" t="s">
        <v>145</v>
      </c>
      <c r="F77" s="44"/>
      <c r="G77" s="44"/>
      <c r="H77" s="44"/>
      <c r="I77" s="44"/>
      <c r="J77" s="45"/>
    </row>
    <row r="78" ht="45">
      <c r="A78" s="35" t="s">
        <v>44</v>
      </c>
      <c r="B78" s="43"/>
      <c r="C78" s="44"/>
      <c r="D78" s="44"/>
      <c r="E78" s="46" t="s">
        <v>146</v>
      </c>
      <c r="F78" s="44"/>
      <c r="G78" s="44"/>
      <c r="H78" s="44"/>
      <c r="I78" s="44"/>
      <c r="J78" s="45"/>
    </row>
    <row r="79" ht="60">
      <c r="A79" s="35" t="s">
        <v>46</v>
      </c>
      <c r="B79" s="43"/>
      <c r="C79" s="44"/>
      <c r="D79" s="44"/>
      <c r="E79" s="37" t="s">
        <v>140</v>
      </c>
      <c r="F79" s="44"/>
      <c r="G79" s="44"/>
      <c r="H79" s="44"/>
      <c r="I79" s="44"/>
      <c r="J79" s="45"/>
    </row>
    <row r="80">
      <c r="A80" s="35" t="s">
        <v>36</v>
      </c>
      <c r="B80" s="35">
        <v>18</v>
      </c>
      <c r="C80" s="36" t="s">
        <v>147</v>
      </c>
      <c r="D80" s="35" t="s">
        <v>38</v>
      </c>
      <c r="E80" s="37" t="s">
        <v>148</v>
      </c>
      <c r="F80" s="38" t="s">
        <v>123</v>
      </c>
      <c r="G80" s="39">
        <v>184.07599999999999</v>
      </c>
      <c r="H80" s="40">
        <v>0</v>
      </c>
      <c r="I80" s="41">
        <f>ROUND(G80*H80,P4)</f>
        <v>0</v>
      </c>
      <c r="J80" s="38" t="s">
        <v>41</v>
      </c>
      <c r="O80" s="42">
        <f>I80*0.21</f>
        <v>0</v>
      </c>
      <c r="P80">
        <v>3</v>
      </c>
    </row>
    <row r="81">
      <c r="A81" s="35" t="s">
        <v>42</v>
      </c>
      <c r="B81" s="43"/>
      <c r="C81" s="44"/>
      <c r="D81" s="44"/>
      <c r="E81" s="47" t="s">
        <v>38</v>
      </c>
      <c r="F81" s="44"/>
      <c r="G81" s="44"/>
      <c r="H81" s="44"/>
      <c r="I81" s="44"/>
      <c r="J81" s="45"/>
    </row>
    <row r="82" ht="105">
      <c r="A82" s="35" t="s">
        <v>44</v>
      </c>
      <c r="B82" s="43"/>
      <c r="C82" s="44"/>
      <c r="D82" s="44"/>
      <c r="E82" s="46" t="s">
        <v>93</v>
      </c>
      <c r="F82" s="44"/>
      <c r="G82" s="44"/>
      <c r="H82" s="44"/>
      <c r="I82" s="44"/>
      <c r="J82" s="45"/>
    </row>
    <row r="83" ht="120">
      <c r="A83" s="35" t="s">
        <v>46</v>
      </c>
      <c r="B83" s="43"/>
      <c r="C83" s="44"/>
      <c r="D83" s="44"/>
      <c r="E83" s="37" t="s">
        <v>149</v>
      </c>
      <c r="F83" s="44"/>
      <c r="G83" s="44"/>
      <c r="H83" s="44"/>
      <c r="I83" s="44"/>
      <c r="J83" s="45"/>
    </row>
    <row r="84">
      <c r="A84" s="35" t="s">
        <v>36</v>
      </c>
      <c r="B84" s="35">
        <v>19</v>
      </c>
      <c r="C84" s="36" t="s">
        <v>150</v>
      </c>
      <c r="D84" s="35" t="s">
        <v>38</v>
      </c>
      <c r="E84" s="37" t="s">
        <v>151</v>
      </c>
      <c r="F84" s="38" t="s">
        <v>123</v>
      </c>
      <c r="G84" s="39">
        <v>241.30000000000001</v>
      </c>
      <c r="H84" s="40">
        <v>0</v>
      </c>
      <c r="I84" s="41">
        <f>ROUND(G84*H84,P4)</f>
        <v>0</v>
      </c>
      <c r="J84" s="38" t="s">
        <v>41</v>
      </c>
      <c r="O84" s="42">
        <f>I84*0.21</f>
        <v>0</v>
      </c>
      <c r="P84">
        <v>3</v>
      </c>
    </row>
    <row r="85">
      <c r="A85" s="35" t="s">
        <v>42</v>
      </c>
      <c r="B85" s="43"/>
      <c r="C85" s="44"/>
      <c r="D85" s="44"/>
      <c r="E85" s="47" t="s">
        <v>38</v>
      </c>
      <c r="F85" s="44"/>
      <c r="G85" s="44"/>
      <c r="H85" s="44"/>
      <c r="I85" s="44"/>
      <c r="J85" s="45"/>
    </row>
    <row r="86" ht="60">
      <c r="A86" s="35" t="s">
        <v>44</v>
      </c>
      <c r="B86" s="43"/>
      <c r="C86" s="44"/>
      <c r="D86" s="44"/>
      <c r="E86" s="46" t="s">
        <v>152</v>
      </c>
      <c r="F86" s="44"/>
      <c r="G86" s="44"/>
      <c r="H86" s="44"/>
      <c r="I86" s="44"/>
      <c r="J86" s="45"/>
    </row>
    <row r="87" ht="75">
      <c r="A87" s="35" t="s">
        <v>46</v>
      </c>
      <c r="B87" s="43"/>
      <c r="C87" s="44"/>
      <c r="D87" s="44"/>
      <c r="E87" s="37" t="s">
        <v>153</v>
      </c>
      <c r="F87" s="44"/>
      <c r="G87" s="44"/>
      <c r="H87" s="44"/>
      <c r="I87" s="44"/>
      <c r="J87" s="45"/>
    </row>
    <row r="88">
      <c r="A88" s="35" t="s">
        <v>36</v>
      </c>
      <c r="B88" s="35">
        <v>20</v>
      </c>
      <c r="C88" s="36" t="s">
        <v>154</v>
      </c>
      <c r="D88" s="35" t="s">
        <v>38</v>
      </c>
      <c r="E88" s="37" t="s">
        <v>155</v>
      </c>
      <c r="F88" s="38" t="s">
        <v>123</v>
      </c>
      <c r="G88" s="39">
        <v>306.80000000000001</v>
      </c>
      <c r="H88" s="40">
        <v>0</v>
      </c>
      <c r="I88" s="41">
        <f>ROUND(G88*H88,P4)</f>
        <v>0</v>
      </c>
      <c r="J88" s="38" t="s">
        <v>41</v>
      </c>
      <c r="O88" s="42">
        <f>I88*0.21</f>
        <v>0</v>
      </c>
      <c r="P88">
        <v>3</v>
      </c>
    </row>
    <row r="89">
      <c r="A89" s="35" t="s">
        <v>42</v>
      </c>
      <c r="B89" s="43"/>
      <c r="C89" s="44"/>
      <c r="D89" s="44"/>
      <c r="E89" s="47" t="s">
        <v>38</v>
      </c>
      <c r="F89" s="44"/>
      <c r="G89" s="44"/>
      <c r="H89" s="44"/>
      <c r="I89" s="44"/>
      <c r="J89" s="45"/>
    </row>
    <row r="90" ht="60">
      <c r="A90" s="35" t="s">
        <v>44</v>
      </c>
      <c r="B90" s="43"/>
      <c r="C90" s="44"/>
      <c r="D90" s="44"/>
      <c r="E90" s="46" t="s">
        <v>156</v>
      </c>
      <c r="F90" s="44"/>
      <c r="G90" s="44"/>
      <c r="H90" s="44"/>
      <c r="I90" s="44"/>
      <c r="J90" s="45"/>
    </row>
    <row r="91" ht="75">
      <c r="A91" s="35" t="s">
        <v>46</v>
      </c>
      <c r="B91" s="43"/>
      <c r="C91" s="44"/>
      <c r="D91" s="44"/>
      <c r="E91" s="37" t="s">
        <v>153</v>
      </c>
      <c r="F91" s="44"/>
      <c r="G91" s="44"/>
      <c r="H91" s="44"/>
      <c r="I91" s="44"/>
      <c r="J91" s="45"/>
    </row>
    <row r="92">
      <c r="A92" s="35" t="s">
        <v>36</v>
      </c>
      <c r="B92" s="35">
        <v>21</v>
      </c>
      <c r="C92" s="36" t="s">
        <v>157</v>
      </c>
      <c r="D92" s="35" t="s">
        <v>38</v>
      </c>
      <c r="E92" s="37" t="s">
        <v>158</v>
      </c>
      <c r="F92" s="38" t="s">
        <v>123</v>
      </c>
      <c r="G92" s="39">
        <v>306.80000000000001</v>
      </c>
      <c r="H92" s="40">
        <v>0</v>
      </c>
      <c r="I92" s="41">
        <f>ROUND(G92*H92,P4)</f>
        <v>0</v>
      </c>
      <c r="J92" s="38" t="s">
        <v>41</v>
      </c>
      <c r="O92" s="42">
        <f>I92*0.21</f>
        <v>0</v>
      </c>
      <c r="P92">
        <v>3</v>
      </c>
    </row>
    <row r="93">
      <c r="A93" s="35" t="s">
        <v>42</v>
      </c>
      <c r="B93" s="43"/>
      <c r="C93" s="44"/>
      <c r="D93" s="44"/>
      <c r="E93" s="47" t="s">
        <v>38</v>
      </c>
      <c r="F93" s="44"/>
      <c r="G93" s="44"/>
      <c r="H93" s="44"/>
      <c r="I93" s="44"/>
      <c r="J93" s="45"/>
    </row>
    <row r="94" ht="60">
      <c r="A94" s="35" t="s">
        <v>44</v>
      </c>
      <c r="B94" s="43"/>
      <c r="C94" s="44"/>
      <c r="D94" s="44"/>
      <c r="E94" s="46" t="s">
        <v>156</v>
      </c>
      <c r="F94" s="44"/>
      <c r="G94" s="44"/>
      <c r="H94" s="44"/>
      <c r="I94" s="44"/>
      <c r="J94" s="45"/>
    </row>
    <row r="95" ht="165">
      <c r="A95" s="35" t="s">
        <v>46</v>
      </c>
      <c r="B95" s="43"/>
      <c r="C95" s="44"/>
      <c r="D95" s="44"/>
      <c r="E95" s="37" t="s">
        <v>159</v>
      </c>
      <c r="F95" s="44"/>
      <c r="G95" s="44"/>
      <c r="H95" s="44"/>
      <c r="I95" s="44"/>
      <c r="J95" s="45"/>
    </row>
    <row r="96">
      <c r="A96" s="35" t="s">
        <v>36</v>
      </c>
      <c r="B96" s="35">
        <v>22</v>
      </c>
      <c r="C96" s="36" t="s">
        <v>160</v>
      </c>
      <c r="D96" s="35" t="s">
        <v>38</v>
      </c>
      <c r="E96" s="37" t="s">
        <v>161</v>
      </c>
      <c r="F96" s="38" t="s">
        <v>123</v>
      </c>
      <c r="G96" s="39">
        <v>241.30000000000001</v>
      </c>
      <c r="H96" s="40">
        <v>0</v>
      </c>
      <c r="I96" s="41">
        <f>ROUND(G96*H96,P4)</f>
        <v>0</v>
      </c>
      <c r="J96" s="38" t="s">
        <v>41</v>
      </c>
      <c r="O96" s="42">
        <f>I96*0.21</f>
        <v>0</v>
      </c>
      <c r="P96">
        <v>3</v>
      </c>
    </row>
    <row r="97">
      <c r="A97" s="35" t="s">
        <v>42</v>
      </c>
      <c r="B97" s="43"/>
      <c r="C97" s="44"/>
      <c r="D97" s="44"/>
      <c r="E97" s="47" t="s">
        <v>38</v>
      </c>
      <c r="F97" s="44"/>
      <c r="G97" s="44"/>
      <c r="H97" s="44"/>
      <c r="I97" s="44"/>
      <c r="J97" s="45"/>
    </row>
    <row r="98" ht="60">
      <c r="A98" s="35" t="s">
        <v>44</v>
      </c>
      <c r="B98" s="43"/>
      <c r="C98" s="44"/>
      <c r="D98" s="44"/>
      <c r="E98" s="46" t="s">
        <v>152</v>
      </c>
      <c r="F98" s="44"/>
      <c r="G98" s="44"/>
      <c r="H98" s="44"/>
      <c r="I98" s="44"/>
      <c r="J98" s="45"/>
    </row>
    <row r="99" ht="165">
      <c r="A99" s="35" t="s">
        <v>46</v>
      </c>
      <c r="B99" s="43"/>
      <c r="C99" s="44"/>
      <c r="D99" s="44"/>
      <c r="E99" s="37" t="s">
        <v>159</v>
      </c>
      <c r="F99" s="44"/>
      <c r="G99" s="44"/>
      <c r="H99" s="44"/>
      <c r="I99" s="44"/>
      <c r="J99" s="45"/>
    </row>
    <row r="100">
      <c r="A100" s="35" t="s">
        <v>36</v>
      </c>
      <c r="B100" s="35">
        <v>23</v>
      </c>
      <c r="C100" s="36" t="s">
        <v>162</v>
      </c>
      <c r="D100" s="35" t="s">
        <v>38</v>
      </c>
      <c r="E100" s="37" t="s">
        <v>163</v>
      </c>
      <c r="F100" s="38" t="s">
        <v>123</v>
      </c>
      <c r="G100" s="39">
        <v>39</v>
      </c>
      <c r="H100" s="40">
        <v>0</v>
      </c>
      <c r="I100" s="41">
        <f>ROUND(G100*H100,P4)</f>
        <v>0</v>
      </c>
      <c r="J100" s="38" t="s">
        <v>41</v>
      </c>
      <c r="O100" s="42">
        <f>I100*0.21</f>
        <v>0</v>
      </c>
      <c r="P100">
        <v>3</v>
      </c>
    </row>
    <row r="101">
      <c r="A101" s="35" t="s">
        <v>42</v>
      </c>
      <c r="B101" s="43"/>
      <c r="C101" s="44"/>
      <c r="D101" s="44"/>
      <c r="E101" s="37" t="s">
        <v>145</v>
      </c>
      <c r="F101" s="44"/>
      <c r="G101" s="44"/>
      <c r="H101" s="44"/>
      <c r="I101" s="44"/>
      <c r="J101" s="45"/>
    </row>
    <row r="102" ht="45">
      <c r="A102" s="35" t="s">
        <v>44</v>
      </c>
      <c r="B102" s="43"/>
      <c r="C102" s="44"/>
      <c r="D102" s="44"/>
      <c r="E102" s="46" t="s">
        <v>146</v>
      </c>
      <c r="F102" s="44"/>
      <c r="G102" s="44"/>
      <c r="H102" s="44"/>
      <c r="I102" s="44"/>
      <c r="J102" s="45"/>
    </row>
    <row r="103" ht="195">
      <c r="A103" s="35" t="s">
        <v>46</v>
      </c>
      <c r="B103" s="43"/>
      <c r="C103" s="44"/>
      <c r="D103" s="44"/>
      <c r="E103" s="37" t="s">
        <v>164</v>
      </c>
      <c r="F103" s="44"/>
      <c r="G103" s="44"/>
      <c r="H103" s="44"/>
      <c r="I103" s="44"/>
      <c r="J103" s="45"/>
    </row>
    <row r="104">
      <c r="A104" s="35" t="s">
        <v>36</v>
      </c>
      <c r="B104" s="35">
        <v>24</v>
      </c>
      <c r="C104" s="36" t="s">
        <v>165</v>
      </c>
      <c r="D104" s="35" t="s">
        <v>38</v>
      </c>
      <c r="E104" s="37" t="s">
        <v>166</v>
      </c>
      <c r="F104" s="38" t="s">
        <v>99</v>
      </c>
      <c r="G104" s="39">
        <v>250</v>
      </c>
      <c r="H104" s="40">
        <v>0</v>
      </c>
      <c r="I104" s="41">
        <f>ROUND(G104*H104,P4)</f>
        <v>0</v>
      </c>
      <c r="J104" s="38" t="s">
        <v>41</v>
      </c>
      <c r="O104" s="42">
        <f>I104*0.21</f>
        <v>0</v>
      </c>
      <c r="P104">
        <v>3</v>
      </c>
    </row>
    <row r="105">
      <c r="A105" s="35" t="s">
        <v>42</v>
      </c>
      <c r="B105" s="43"/>
      <c r="C105" s="44"/>
      <c r="D105" s="44"/>
      <c r="E105" s="47" t="s">
        <v>38</v>
      </c>
      <c r="F105" s="44"/>
      <c r="G105" s="44"/>
      <c r="H105" s="44"/>
      <c r="I105" s="44"/>
      <c r="J105" s="45"/>
    </row>
    <row r="106" ht="45">
      <c r="A106" s="35" t="s">
        <v>44</v>
      </c>
      <c r="B106" s="43"/>
      <c r="C106" s="44"/>
      <c r="D106" s="44"/>
      <c r="E106" s="46" t="s">
        <v>167</v>
      </c>
      <c r="F106" s="44"/>
      <c r="G106" s="44"/>
      <c r="H106" s="44"/>
      <c r="I106" s="44"/>
      <c r="J106" s="45"/>
    </row>
    <row r="107" ht="45">
      <c r="A107" s="35" t="s">
        <v>46</v>
      </c>
      <c r="B107" s="43"/>
      <c r="C107" s="44"/>
      <c r="D107" s="44"/>
      <c r="E107" s="37" t="s">
        <v>168</v>
      </c>
      <c r="F107" s="44"/>
      <c r="G107" s="44"/>
      <c r="H107" s="44"/>
      <c r="I107" s="44"/>
      <c r="J107" s="45"/>
    </row>
    <row r="108">
      <c r="A108" s="29" t="s">
        <v>33</v>
      </c>
      <c r="B108" s="30"/>
      <c r="C108" s="31" t="s">
        <v>169</v>
      </c>
      <c r="D108" s="32"/>
      <c r="E108" s="29" t="s">
        <v>170</v>
      </c>
      <c r="F108" s="32"/>
      <c r="G108" s="32"/>
      <c r="H108" s="32"/>
      <c r="I108" s="33">
        <f>SUMIFS(I109:I116,A109:A116,"P")</f>
        <v>0</v>
      </c>
      <c r="J108" s="34"/>
    </row>
    <row r="109">
      <c r="A109" s="35" t="s">
        <v>36</v>
      </c>
      <c r="B109" s="35">
        <v>25</v>
      </c>
      <c r="C109" s="36" t="s">
        <v>171</v>
      </c>
      <c r="D109" s="35" t="s">
        <v>38</v>
      </c>
      <c r="E109" s="37" t="s">
        <v>172</v>
      </c>
      <c r="F109" s="38" t="s">
        <v>173</v>
      </c>
      <c r="G109" s="39">
        <v>1975.8399999999999</v>
      </c>
      <c r="H109" s="40">
        <v>0</v>
      </c>
      <c r="I109" s="41">
        <f>ROUND(G109*H109,P4)</f>
        <v>0</v>
      </c>
      <c r="J109" s="38" t="s">
        <v>41</v>
      </c>
      <c r="O109" s="42">
        <f>I109*0.21</f>
        <v>0</v>
      </c>
      <c r="P109">
        <v>3</v>
      </c>
    </row>
    <row r="110">
      <c r="A110" s="35" t="s">
        <v>42</v>
      </c>
      <c r="B110" s="43"/>
      <c r="C110" s="44"/>
      <c r="D110" s="44"/>
      <c r="E110" s="47" t="s">
        <v>38</v>
      </c>
      <c r="F110" s="44"/>
      <c r="G110" s="44"/>
      <c r="H110" s="44"/>
      <c r="I110" s="44"/>
      <c r="J110" s="45"/>
    </row>
    <row r="111">
      <c r="A111" s="35" t="s">
        <v>44</v>
      </c>
      <c r="B111" s="43"/>
      <c r="C111" s="44"/>
      <c r="D111" s="44"/>
      <c r="E111" s="46" t="s">
        <v>174</v>
      </c>
      <c r="F111" s="44"/>
      <c r="G111" s="44"/>
      <c r="H111" s="44"/>
      <c r="I111" s="44"/>
      <c r="J111" s="45"/>
    </row>
    <row r="112" ht="165">
      <c r="A112" s="35" t="s">
        <v>46</v>
      </c>
      <c r="B112" s="43"/>
      <c r="C112" s="44"/>
      <c r="D112" s="44"/>
      <c r="E112" s="37" t="s">
        <v>175</v>
      </c>
      <c r="F112" s="44"/>
      <c r="G112" s="44"/>
      <c r="H112" s="44"/>
      <c r="I112" s="44"/>
      <c r="J112" s="45"/>
    </row>
    <row r="113">
      <c r="A113" s="35" t="s">
        <v>36</v>
      </c>
      <c r="B113" s="35">
        <v>26</v>
      </c>
      <c r="C113" s="36" t="s">
        <v>176</v>
      </c>
      <c r="D113" s="35" t="s">
        <v>38</v>
      </c>
      <c r="E113" s="37" t="s">
        <v>177</v>
      </c>
      <c r="F113" s="38" t="s">
        <v>78</v>
      </c>
      <c r="G113" s="39">
        <v>395.16800000000001</v>
      </c>
      <c r="H113" s="40">
        <v>0</v>
      </c>
      <c r="I113" s="41">
        <f>ROUND(G113*H113,P4)</f>
        <v>0</v>
      </c>
      <c r="J113" s="38" t="s">
        <v>41</v>
      </c>
      <c r="O113" s="42">
        <f>I113*0.21</f>
        <v>0</v>
      </c>
      <c r="P113">
        <v>3</v>
      </c>
    </row>
    <row r="114">
      <c r="A114" s="35" t="s">
        <v>42</v>
      </c>
      <c r="B114" s="43"/>
      <c r="C114" s="44"/>
      <c r="D114" s="44"/>
      <c r="E114" s="47" t="s">
        <v>38</v>
      </c>
      <c r="F114" s="44"/>
      <c r="G114" s="44"/>
      <c r="H114" s="44"/>
      <c r="I114" s="44"/>
      <c r="J114" s="45"/>
    </row>
    <row r="115">
      <c r="A115" s="35" t="s">
        <v>44</v>
      </c>
      <c r="B115" s="43"/>
      <c r="C115" s="44"/>
      <c r="D115" s="44"/>
      <c r="E115" s="46" t="s">
        <v>178</v>
      </c>
      <c r="F115" s="44"/>
      <c r="G115" s="44"/>
      <c r="H115" s="44"/>
      <c r="I115" s="44"/>
      <c r="J115" s="45"/>
    </row>
    <row r="116" ht="120">
      <c r="A116" s="35" t="s">
        <v>46</v>
      </c>
      <c r="B116" s="43"/>
      <c r="C116" s="44"/>
      <c r="D116" s="44"/>
      <c r="E116" s="37" t="s">
        <v>179</v>
      </c>
      <c r="F116" s="44"/>
      <c r="G116" s="44"/>
      <c r="H116" s="44"/>
      <c r="I116" s="44"/>
      <c r="J116" s="45"/>
    </row>
    <row r="117">
      <c r="A117" s="29" t="s">
        <v>33</v>
      </c>
      <c r="B117" s="30"/>
      <c r="C117" s="31" t="s">
        <v>180</v>
      </c>
      <c r="D117" s="32"/>
      <c r="E117" s="29" t="s">
        <v>181</v>
      </c>
      <c r="F117" s="32"/>
      <c r="G117" s="32"/>
      <c r="H117" s="32"/>
      <c r="I117" s="33">
        <f>SUMIFS(I118:I157,A118:A157,"P")</f>
        <v>0</v>
      </c>
      <c r="J117" s="34"/>
    </row>
    <row r="118">
      <c r="A118" s="35" t="s">
        <v>36</v>
      </c>
      <c r="B118" s="35">
        <v>27</v>
      </c>
      <c r="C118" s="36" t="s">
        <v>182</v>
      </c>
      <c r="D118" s="35" t="s">
        <v>38</v>
      </c>
      <c r="E118" s="37" t="s">
        <v>183</v>
      </c>
      <c r="F118" s="38" t="s">
        <v>99</v>
      </c>
      <c r="G118" s="39">
        <v>307.86000000000001</v>
      </c>
      <c r="H118" s="40">
        <v>0</v>
      </c>
      <c r="I118" s="41">
        <f>ROUND(G118*H118,P4)</f>
        <v>0</v>
      </c>
      <c r="J118" s="38" t="s">
        <v>41</v>
      </c>
      <c r="O118" s="42">
        <f>I118*0.21</f>
        <v>0</v>
      </c>
      <c r="P118">
        <v>3</v>
      </c>
    </row>
    <row r="119" ht="90">
      <c r="A119" s="35" t="s">
        <v>42</v>
      </c>
      <c r="B119" s="43"/>
      <c r="C119" s="44"/>
      <c r="D119" s="44"/>
      <c r="E119" s="37" t="s">
        <v>184</v>
      </c>
      <c r="F119" s="44"/>
      <c r="G119" s="44"/>
      <c r="H119" s="44"/>
      <c r="I119" s="44"/>
      <c r="J119" s="45"/>
    </row>
    <row r="120">
      <c r="A120" s="35" t="s">
        <v>44</v>
      </c>
      <c r="B120" s="43"/>
      <c r="C120" s="44"/>
      <c r="D120" s="44"/>
      <c r="E120" s="46" t="s">
        <v>185</v>
      </c>
      <c r="F120" s="44"/>
      <c r="G120" s="44"/>
      <c r="H120" s="44"/>
      <c r="I120" s="44"/>
      <c r="J120" s="45"/>
    </row>
    <row r="121" ht="330">
      <c r="A121" s="35" t="s">
        <v>46</v>
      </c>
      <c r="B121" s="43"/>
      <c r="C121" s="44"/>
      <c r="D121" s="44"/>
      <c r="E121" s="37" t="s">
        <v>186</v>
      </c>
      <c r="F121" s="44"/>
      <c r="G121" s="44"/>
      <c r="H121" s="44"/>
      <c r="I121" s="44"/>
      <c r="J121" s="45"/>
    </row>
    <row r="122">
      <c r="A122" s="35" t="s">
        <v>36</v>
      </c>
      <c r="B122" s="35">
        <v>28</v>
      </c>
      <c r="C122" s="36" t="s">
        <v>187</v>
      </c>
      <c r="D122" s="35" t="s">
        <v>38</v>
      </c>
      <c r="E122" s="37" t="s">
        <v>188</v>
      </c>
      <c r="F122" s="38" t="s">
        <v>99</v>
      </c>
      <c r="G122" s="39">
        <v>254.19999999999999</v>
      </c>
      <c r="H122" s="40">
        <v>0</v>
      </c>
      <c r="I122" s="41">
        <f>ROUND(G122*H122,P4)</f>
        <v>0</v>
      </c>
      <c r="J122" s="38" t="s">
        <v>41</v>
      </c>
      <c r="O122" s="42">
        <f>I122*0.21</f>
        <v>0</v>
      </c>
      <c r="P122">
        <v>3</v>
      </c>
    </row>
    <row r="123" ht="90">
      <c r="A123" s="35" t="s">
        <v>42</v>
      </c>
      <c r="B123" s="43"/>
      <c r="C123" s="44"/>
      <c r="D123" s="44"/>
      <c r="E123" s="37" t="s">
        <v>184</v>
      </c>
      <c r="F123" s="44"/>
      <c r="G123" s="44"/>
      <c r="H123" s="44"/>
      <c r="I123" s="44"/>
      <c r="J123" s="45"/>
    </row>
    <row r="124">
      <c r="A124" s="35" t="s">
        <v>44</v>
      </c>
      <c r="B124" s="43"/>
      <c r="C124" s="44"/>
      <c r="D124" s="44"/>
      <c r="E124" s="46" t="s">
        <v>189</v>
      </c>
      <c r="F124" s="44"/>
      <c r="G124" s="44"/>
      <c r="H124" s="44"/>
      <c r="I124" s="44"/>
      <c r="J124" s="45"/>
    </row>
    <row r="125" ht="330">
      <c r="A125" s="35" t="s">
        <v>46</v>
      </c>
      <c r="B125" s="43"/>
      <c r="C125" s="44"/>
      <c r="D125" s="44"/>
      <c r="E125" s="37" t="s">
        <v>186</v>
      </c>
      <c r="F125" s="44"/>
      <c r="G125" s="44"/>
      <c r="H125" s="44"/>
      <c r="I125" s="44"/>
      <c r="J125" s="45"/>
    </row>
    <row r="126">
      <c r="A126" s="35" t="s">
        <v>36</v>
      </c>
      <c r="B126" s="35">
        <v>29</v>
      </c>
      <c r="C126" s="36" t="s">
        <v>190</v>
      </c>
      <c r="D126" s="35" t="s">
        <v>38</v>
      </c>
      <c r="E126" s="37" t="s">
        <v>191</v>
      </c>
      <c r="F126" s="38" t="s">
        <v>192</v>
      </c>
      <c r="G126" s="39">
        <v>12</v>
      </c>
      <c r="H126" s="40">
        <v>0</v>
      </c>
      <c r="I126" s="41">
        <f>ROUND(G126*H126,P4)</f>
        <v>0</v>
      </c>
      <c r="J126" s="38" t="s">
        <v>41</v>
      </c>
      <c r="O126" s="42">
        <f>I126*0.21</f>
        <v>0</v>
      </c>
      <c r="P126">
        <v>3</v>
      </c>
    </row>
    <row r="127">
      <c r="A127" s="35" t="s">
        <v>42</v>
      </c>
      <c r="B127" s="43"/>
      <c r="C127" s="44"/>
      <c r="D127" s="44"/>
      <c r="E127" s="47" t="s">
        <v>38</v>
      </c>
      <c r="F127" s="44"/>
      <c r="G127" s="44"/>
      <c r="H127" s="44"/>
      <c r="I127" s="44"/>
      <c r="J127" s="45"/>
    </row>
    <row r="128" ht="60">
      <c r="A128" s="35" t="s">
        <v>44</v>
      </c>
      <c r="B128" s="43"/>
      <c r="C128" s="44"/>
      <c r="D128" s="44"/>
      <c r="E128" s="46" t="s">
        <v>193</v>
      </c>
      <c r="F128" s="44"/>
      <c r="G128" s="44"/>
      <c r="H128" s="44"/>
      <c r="I128" s="44"/>
      <c r="J128" s="45"/>
    </row>
    <row r="129" ht="345">
      <c r="A129" s="35" t="s">
        <v>46</v>
      </c>
      <c r="B129" s="43"/>
      <c r="C129" s="44"/>
      <c r="D129" s="44"/>
      <c r="E129" s="37" t="s">
        <v>194</v>
      </c>
      <c r="F129" s="44"/>
      <c r="G129" s="44"/>
      <c r="H129" s="44"/>
      <c r="I129" s="44"/>
      <c r="J129" s="45"/>
    </row>
    <row r="130">
      <c r="A130" s="35" t="s">
        <v>36</v>
      </c>
      <c r="B130" s="35">
        <v>30</v>
      </c>
      <c r="C130" s="36" t="s">
        <v>195</v>
      </c>
      <c r="D130" s="35" t="s">
        <v>38</v>
      </c>
      <c r="E130" s="37" t="s">
        <v>196</v>
      </c>
      <c r="F130" s="38" t="s">
        <v>192</v>
      </c>
      <c r="G130" s="39">
        <v>1</v>
      </c>
      <c r="H130" s="40">
        <v>0</v>
      </c>
      <c r="I130" s="41">
        <f>ROUND(G130*H130,P4)</f>
        <v>0</v>
      </c>
      <c r="J130" s="38" t="s">
        <v>41</v>
      </c>
      <c r="O130" s="42">
        <f>I130*0.21</f>
        <v>0</v>
      </c>
      <c r="P130">
        <v>3</v>
      </c>
    </row>
    <row r="131">
      <c r="A131" s="35" t="s">
        <v>42</v>
      </c>
      <c r="B131" s="43"/>
      <c r="C131" s="44"/>
      <c r="D131" s="44"/>
      <c r="E131" s="47" t="s">
        <v>38</v>
      </c>
      <c r="F131" s="44"/>
      <c r="G131" s="44"/>
      <c r="H131" s="44"/>
      <c r="I131" s="44"/>
      <c r="J131" s="45"/>
    </row>
    <row r="132">
      <c r="A132" s="35" t="s">
        <v>44</v>
      </c>
      <c r="B132" s="43"/>
      <c r="C132" s="44"/>
      <c r="D132" s="44"/>
      <c r="E132" s="46" t="s">
        <v>197</v>
      </c>
      <c r="F132" s="44"/>
      <c r="G132" s="44"/>
      <c r="H132" s="44"/>
      <c r="I132" s="44"/>
      <c r="J132" s="45"/>
    </row>
    <row r="133" ht="345">
      <c r="A133" s="35" t="s">
        <v>46</v>
      </c>
      <c r="B133" s="43"/>
      <c r="C133" s="44"/>
      <c r="D133" s="44"/>
      <c r="E133" s="37" t="s">
        <v>194</v>
      </c>
      <c r="F133" s="44"/>
      <c r="G133" s="44"/>
      <c r="H133" s="44"/>
      <c r="I133" s="44"/>
      <c r="J133" s="45"/>
    </row>
    <row r="134">
      <c r="A134" s="35" t="s">
        <v>36</v>
      </c>
      <c r="B134" s="35">
        <v>31</v>
      </c>
      <c r="C134" s="36" t="s">
        <v>198</v>
      </c>
      <c r="D134" s="35" t="s">
        <v>38</v>
      </c>
      <c r="E134" s="37" t="s">
        <v>199</v>
      </c>
      <c r="F134" s="38" t="s">
        <v>192</v>
      </c>
      <c r="G134" s="39">
        <v>8</v>
      </c>
      <c r="H134" s="40">
        <v>0</v>
      </c>
      <c r="I134" s="41">
        <f>ROUND(G134*H134,P4)</f>
        <v>0</v>
      </c>
      <c r="J134" s="38" t="s">
        <v>41</v>
      </c>
      <c r="O134" s="42">
        <f>I134*0.21</f>
        <v>0</v>
      </c>
      <c r="P134">
        <v>3</v>
      </c>
    </row>
    <row r="135">
      <c r="A135" s="35" t="s">
        <v>42</v>
      </c>
      <c r="B135" s="43"/>
      <c r="C135" s="44"/>
      <c r="D135" s="44"/>
      <c r="E135" s="47" t="s">
        <v>38</v>
      </c>
      <c r="F135" s="44"/>
      <c r="G135" s="44"/>
      <c r="H135" s="44"/>
      <c r="I135" s="44"/>
      <c r="J135" s="45"/>
    </row>
    <row r="136">
      <c r="A136" s="35" t="s">
        <v>44</v>
      </c>
      <c r="B136" s="43"/>
      <c r="C136" s="44"/>
      <c r="D136" s="44"/>
      <c r="E136" s="46" t="s">
        <v>200</v>
      </c>
      <c r="F136" s="44"/>
      <c r="G136" s="44"/>
      <c r="H136" s="44"/>
      <c r="I136" s="44"/>
      <c r="J136" s="45"/>
    </row>
    <row r="137" ht="345">
      <c r="A137" s="35" t="s">
        <v>46</v>
      </c>
      <c r="B137" s="43"/>
      <c r="C137" s="44"/>
      <c r="D137" s="44"/>
      <c r="E137" s="37" t="s">
        <v>194</v>
      </c>
      <c r="F137" s="44"/>
      <c r="G137" s="44"/>
      <c r="H137" s="44"/>
      <c r="I137" s="44"/>
      <c r="J137" s="45"/>
    </row>
    <row r="138">
      <c r="A138" s="35" t="s">
        <v>36</v>
      </c>
      <c r="B138" s="35">
        <v>32</v>
      </c>
      <c r="C138" s="36" t="s">
        <v>201</v>
      </c>
      <c r="D138" s="35" t="s">
        <v>38</v>
      </c>
      <c r="E138" s="37" t="s">
        <v>202</v>
      </c>
      <c r="F138" s="38" t="s">
        <v>192</v>
      </c>
      <c r="G138" s="39">
        <v>1</v>
      </c>
      <c r="H138" s="40">
        <v>0</v>
      </c>
      <c r="I138" s="41">
        <f>ROUND(G138*H138,P4)</f>
        <v>0</v>
      </c>
      <c r="J138" s="38" t="s">
        <v>41</v>
      </c>
      <c r="O138" s="42">
        <f>I138*0.21</f>
        <v>0</v>
      </c>
      <c r="P138">
        <v>3</v>
      </c>
    </row>
    <row r="139">
      <c r="A139" s="35" t="s">
        <v>42</v>
      </c>
      <c r="B139" s="43"/>
      <c r="C139" s="44"/>
      <c r="D139" s="44"/>
      <c r="E139" s="47" t="s">
        <v>38</v>
      </c>
      <c r="F139" s="44"/>
      <c r="G139" s="44"/>
      <c r="H139" s="44"/>
      <c r="I139" s="44"/>
      <c r="J139" s="45"/>
    </row>
    <row r="140">
      <c r="A140" s="35" t="s">
        <v>44</v>
      </c>
      <c r="B140" s="43"/>
      <c r="C140" s="44"/>
      <c r="D140" s="44"/>
      <c r="E140" s="46" t="s">
        <v>203</v>
      </c>
      <c r="F140" s="44"/>
      <c r="G140" s="44"/>
      <c r="H140" s="44"/>
      <c r="I140" s="44"/>
      <c r="J140" s="45"/>
    </row>
    <row r="141" ht="345">
      <c r="A141" s="35" t="s">
        <v>46</v>
      </c>
      <c r="B141" s="43"/>
      <c r="C141" s="44"/>
      <c r="D141" s="44"/>
      <c r="E141" s="37" t="s">
        <v>194</v>
      </c>
      <c r="F141" s="44"/>
      <c r="G141" s="44"/>
      <c r="H141" s="44"/>
      <c r="I141" s="44"/>
      <c r="J141" s="45"/>
    </row>
    <row r="142">
      <c r="A142" s="35" t="s">
        <v>36</v>
      </c>
      <c r="B142" s="35">
        <v>33</v>
      </c>
      <c r="C142" s="36" t="s">
        <v>204</v>
      </c>
      <c r="D142" s="35" t="s">
        <v>38</v>
      </c>
      <c r="E142" s="37" t="s">
        <v>205</v>
      </c>
      <c r="F142" s="38" t="s">
        <v>99</v>
      </c>
      <c r="G142" s="39">
        <v>307.86000000000001</v>
      </c>
      <c r="H142" s="40">
        <v>0</v>
      </c>
      <c r="I142" s="41">
        <f>ROUND(G142*H142,P4)</f>
        <v>0</v>
      </c>
      <c r="J142" s="38" t="s">
        <v>41</v>
      </c>
      <c r="O142" s="42">
        <f>I142*0.21</f>
        <v>0</v>
      </c>
      <c r="P142">
        <v>3</v>
      </c>
    </row>
    <row r="143">
      <c r="A143" s="35" t="s">
        <v>42</v>
      </c>
      <c r="B143" s="43"/>
      <c r="C143" s="44"/>
      <c r="D143" s="44"/>
      <c r="E143" s="47" t="s">
        <v>38</v>
      </c>
      <c r="F143" s="44"/>
      <c r="G143" s="44"/>
      <c r="H143" s="44"/>
      <c r="I143" s="44"/>
      <c r="J143" s="45"/>
    </row>
    <row r="144">
      <c r="A144" s="35" t="s">
        <v>44</v>
      </c>
      <c r="B144" s="43"/>
      <c r="C144" s="44"/>
      <c r="D144" s="44"/>
      <c r="E144" s="46" t="s">
        <v>185</v>
      </c>
      <c r="F144" s="44"/>
      <c r="G144" s="44"/>
      <c r="H144" s="44"/>
      <c r="I144" s="44"/>
      <c r="J144" s="45"/>
    </row>
    <row r="145" ht="75">
      <c r="A145" s="35" t="s">
        <v>46</v>
      </c>
      <c r="B145" s="43"/>
      <c r="C145" s="44"/>
      <c r="D145" s="44"/>
      <c r="E145" s="37" t="s">
        <v>206</v>
      </c>
      <c r="F145" s="44"/>
      <c r="G145" s="44"/>
      <c r="H145" s="44"/>
      <c r="I145" s="44"/>
      <c r="J145" s="45"/>
    </row>
    <row r="146">
      <c r="A146" s="35" t="s">
        <v>36</v>
      </c>
      <c r="B146" s="35">
        <v>34</v>
      </c>
      <c r="C146" s="36" t="s">
        <v>207</v>
      </c>
      <c r="D146" s="35" t="s">
        <v>38</v>
      </c>
      <c r="E146" s="37" t="s">
        <v>208</v>
      </c>
      <c r="F146" s="38" t="s">
        <v>99</v>
      </c>
      <c r="G146" s="39">
        <v>254.19999999999999</v>
      </c>
      <c r="H146" s="40">
        <v>0</v>
      </c>
      <c r="I146" s="41">
        <f>ROUND(G146*H146,P4)</f>
        <v>0</v>
      </c>
      <c r="J146" s="38" t="s">
        <v>41</v>
      </c>
      <c r="O146" s="42">
        <f>I146*0.21</f>
        <v>0</v>
      </c>
      <c r="P146">
        <v>3</v>
      </c>
    </row>
    <row r="147">
      <c r="A147" s="35" t="s">
        <v>42</v>
      </c>
      <c r="B147" s="43"/>
      <c r="C147" s="44"/>
      <c r="D147" s="44"/>
      <c r="E147" s="47" t="s">
        <v>38</v>
      </c>
      <c r="F147" s="44"/>
      <c r="G147" s="44"/>
      <c r="H147" s="44"/>
      <c r="I147" s="44"/>
      <c r="J147" s="45"/>
    </row>
    <row r="148">
      <c r="A148" s="35" t="s">
        <v>44</v>
      </c>
      <c r="B148" s="43"/>
      <c r="C148" s="44"/>
      <c r="D148" s="44"/>
      <c r="E148" s="46" t="s">
        <v>189</v>
      </c>
      <c r="F148" s="44"/>
      <c r="G148" s="44"/>
      <c r="H148" s="44"/>
      <c r="I148" s="44"/>
      <c r="J148" s="45"/>
    </row>
    <row r="149" ht="75">
      <c r="A149" s="35" t="s">
        <v>46</v>
      </c>
      <c r="B149" s="43"/>
      <c r="C149" s="44"/>
      <c r="D149" s="44"/>
      <c r="E149" s="37" t="s">
        <v>206</v>
      </c>
      <c r="F149" s="44"/>
      <c r="G149" s="44"/>
      <c r="H149" s="44"/>
      <c r="I149" s="44"/>
      <c r="J149" s="45"/>
    </row>
    <row r="150">
      <c r="A150" s="35" t="s">
        <v>36</v>
      </c>
      <c r="B150" s="35">
        <v>35</v>
      </c>
      <c r="C150" s="36" t="s">
        <v>209</v>
      </c>
      <c r="D150" s="35" t="s">
        <v>38</v>
      </c>
      <c r="E150" s="37" t="s">
        <v>210</v>
      </c>
      <c r="F150" s="38" t="s">
        <v>99</v>
      </c>
      <c r="G150" s="39">
        <v>562.05999999999995</v>
      </c>
      <c r="H150" s="40">
        <v>0</v>
      </c>
      <c r="I150" s="41">
        <f>ROUND(G150*H150,P4)</f>
        <v>0</v>
      </c>
      <c r="J150" s="38" t="s">
        <v>41</v>
      </c>
      <c r="O150" s="42">
        <f>I150*0.21</f>
        <v>0</v>
      </c>
      <c r="P150">
        <v>3</v>
      </c>
    </row>
    <row r="151">
      <c r="A151" s="35" t="s">
        <v>42</v>
      </c>
      <c r="B151" s="43"/>
      <c r="C151" s="44"/>
      <c r="D151" s="44"/>
      <c r="E151" s="47" t="s">
        <v>38</v>
      </c>
      <c r="F151" s="44"/>
      <c r="G151" s="44"/>
      <c r="H151" s="44"/>
      <c r="I151" s="44"/>
      <c r="J151" s="45"/>
    </row>
    <row r="152" ht="45">
      <c r="A152" s="35" t="s">
        <v>44</v>
      </c>
      <c r="B152" s="43"/>
      <c r="C152" s="44"/>
      <c r="D152" s="44"/>
      <c r="E152" s="46" t="s">
        <v>211</v>
      </c>
      <c r="F152" s="44"/>
      <c r="G152" s="44"/>
      <c r="H152" s="44"/>
      <c r="I152" s="44"/>
      <c r="J152" s="45"/>
    </row>
    <row r="153" ht="30">
      <c r="A153" s="35" t="s">
        <v>46</v>
      </c>
      <c r="B153" s="43"/>
      <c r="C153" s="44"/>
      <c r="D153" s="44"/>
      <c r="E153" s="37" t="s">
        <v>212</v>
      </c>
      <c r="F153" s="44"/>
      <c r="G153" s="44"/>
      <c r="H153" s="44"/>
      <c r="I153" s="44"/>
      <c r="J153" s="45"/>
    </row>
    <row r="154">
      <c r="A154" s="35" t="s">
        <v>36</v>
      </c>
      <c r="B154" s="35">
        <v>36</v>
      </c>
      <c r="C154" s="36" t="s">
        <v>213</v>
      </c>
      <c r="D154" s="35" t="s">
        <v>38</v>
      </c>
      <c r="E154" s="37" t="s">
        <v>214</v>
      </c>
      <c r="F154" s="38" t="s">
        <v>192</v>
      </c>
      <c r="G154" s="39">
        <v>27</v>
      </c>
      <c r="H154" s="40">
        <v>0</v>
      </c>
      <c r="I154" s="41">
        <f>ROUND(G154*H154,P4)</f>
        <v>0</v>
      </c>
      <c r="J154" s="38" t="s">
        <v>41</v>
      </c>
      <c r="O154" s="42">
        <f>I154*0.21</f>
        <v>0</v>
      </c>
      <c r="P154">
        <v>3</v>
      </c>
    </row>
    <row r="155" ht="30">
      <c r="A155" s="35" t="s">
        <v>42</v>
      </c>
      <c r="B155" s="43"/>
      <c r="C155" s="44"/>
      <c r="D155" s="44"/>
      <c r="E155" s="37" t="s">
        <v>215</v>
      </c>
      <c r="F155" s="44"/>
      <c r="G155" s="44"/>
      <c r="H155" s="44"/>
      <c r="I155" s="44"/>
      <c r="J155" s="45"/>
    </row>
    <row r="156" ht="75">
      <c r="A156" s="35" t="s">
        <v>44</v>
      </c>
      <c r="B156" s="43"/>
      <c r="C156" s="44"/>
      <c r="D156" s="44"/>
      <c r="E156" s="46" t="s">
        <v>216</v>
      </c>
      <c r="F156" s="44"/>
      <c r="G156" s="44"/>
      <c r="H156" s="44"/>
      <c r="I156" s="44"/>
      <c r="J156" s="45"/>
    </row>
    <row r="157" ht="30">
      <c r="A157" s="35" t="s">
        <v>46</v>
      </c>
      <c r="B157" s="43"/>
      <c r="C157" s="44"/>
      <c r="D157" s="44"/>
      <c r="E157" s="37" t="s">
        <v>217</v>
      </c>
      <c r="F157" s="44"/>
      <c r="G157" s="44"/>
      <c r="H157" s="44"/>
      <c r="I157" s="44"/>
      <c r="J157" s="45"/>
    </row>
    <row r="158">
      <c r="A158" s="29" t="s">
        <v>33</v>
      </c>
      <c r="B158" s="30"/>
      <c r="C158" s="31" t="s">
        <v>218</v>
      </c>
      <c r="D158" s="32"/>
      <c r="E158" s="29" t="s">
        <v>219</v>
      </c>
      <c r="F158" s="32"/>
      <c r="G158" s="32"/>
      <c r="H158" s="32"/>
      <c r="I158" s="33">
        <f>SUMIFS(I159:I178,A159:A178,"P")</f>
        <v>0</v>
      </c>
      <c r="J158" s="34"/>
    </row>
    <row r="159" ht="30">
      <c r="A159" s="35" t="s">
        <v>36</v>
      </c>
      <c r="B159" s="35">
        <v>37</v>
      </c>
      <c r="C159" s="36" t="s">
        <v>220</v>
      </c>
      <c r="D159" s="35" t="s">
        <v>38</v>
      </c>
      <c r="E159" s="37" t="s">
        <v>221</v>
      </c>
      <c r="F159" s="38" t="s">
        <v>99</v>
      </c>
      <c r="G159" s="39">
        <v>83</v>
      </c>
      <c r="H159" s="40">
        <v>0</v>
      </c>
      <c r="I159" s="41">
        <f>ROUND(G159*H159,P4)</f>
        <v>0</v>
      </c>
      <c r="J159" s="38" t="s">
        <v>41</v>
      </c>
      <c r="O159" s="42">
        <f>I159*0.21</f>
        <v>0</v>
      </c>
      <c r="P159">
        <v>3</v>
      </c>
    </row>
    <row r="160">
      <c r="A160" s="35" t="s">
        <v>42</v>
      </c>
      <c r="B160" s="43"/>
      <c r="C160" s="44"/>
      <c r="D160" s="44"/>
      <c r="E160" s="47" t="s">
        <v>38</v>
      </c>
      <c r="F160" s="44"/>
      <c r="G160" s="44"/>
      <c r="H160" s="44"/>
      <c r="I160" s="44"/>
      <c r="J160" s="45"/>
    </row>
    <row r="161">
      <c r="A161" s="35" t="s">
        <v>44</v>
      </c>
      <c r="B161" s="43"/>
      <c r="C161" s="44"/>
      <c r="D161" s="44"/>
      <c r="E161" s="46" t="s">
        <v>222</v>
      </c>
      <c r="F161" s="44"/>
      <c r="G161" s="44"/>
      <c r="H161" s="44"/>
      <c r="I161" s="44"/>
      <c r="J161" s="45"/>
    </row>
    <row r="162" ht="60">
      <c r="A162" s="35" t="s">
        <v>46</v>
      </c>
      <c r="B162" s="43"/>
      <c r="C162" s="44"/>
      <c r="D162" s="44"/>
      <c r="E162" s="37" t="s">
        <v>223</v>
      </c>
      <c r="F162" s="44"/>
      <c r="G162" s="44"/>
      <c r="H162" s="44"/>
      <c r="I162" s="44"/>
      <c r="J162" s="45"/>
    </row>
    <row r="163">
      <c r="A163" s="35" t="s">
        <v>36</v>
      </c>
      <c r="B163" s="35">
        <v>38</v>
      </c>
      <c r="C163" s="36" t="s">
        <v>224</v>
      </c>
      <c r="D163" s="35" t="s">
        <v>38</v>
      </c>
      <c r="E163" s="37" t="s">
        <v>225</v>
      </c>
      <c r="F163" s="38" t="s">
        <v>99</v>
      </c>
      <c r="G163" s="39">
        <v>250</v>
      </c>
      <c r="H163" s="40">
        <v>0</v>
      </c>
      <c r="I163" s="41">
        <f>ROUND(G163*H163,P4)</f>
        <v>0</v>
      </c>
      <c r="J163" s="38" t="s">
        <v>41</v>
      </c>
      <c r="O163" s="42">
        <f>I163*0.21</f>
        <v>0</v>
      </c>
      <c r="P163">
        <v>3</v>
      </c>
    </row>
    <row r="164">
      <c r="A164" s="35" t="s">
        <v>42</v>
      </c>
      <c r="B164" s="43"/>
      <c r="C164" s="44"/>
      <c r="D164" s="44"/>
      <c r="E164" s="47" t="s">
        <v>38</v>
      </c>
      <c r="F164" s="44"/>
      <c r="G164" s="44"/>
      <c r="H164" s="44"/>
      <c r="I164" s="44"/>
      <c r="J164" s="45"/>
    </row>
    <row r="165" ht="45">
      <c r="A165" s="35" t="s">
        <v>44</v>
      </c>
      <c r="B165" s="43"/>
      <c r="C165" s="44"/>
      <c r="D165" s="44"/>
      <c r="E165" s="46" t="s">
        <v>167</v>
      </c>
      <c r="F165" s="44"/>
      <c r="G165" s="44"/>
      <c r="H165" s="44"/>
      <c r="I165" s="44"/>
      <c r="J165" s="45"/>
    </row>
    <row r="166" ht="30">
      <c r="A166" s="35" t="s">
        <v>46</v>
      </c>
      <c r="B166" s="43"/>
      <c r="C166" s="44"/>
      <c r="D166" s="44"/>
      <c r="E166" s="37" t="s">
        <v>226</v>
      </c>
      <c r="F166" s="44"/>
      <c r="G166" s="44"/>
      <c r="H166" s="44"/>
      <c r="I166" s="44"/>
      <c r="J166" s="45"/>
    </row>
    <row r="167">
      <c r="A167" s="35" t="s">
        <v>36</v>
      </c>
      <c r="B167" s="35">
        <v>39</v>
      </c>
      <c r="C167" s="36" t="s">
        <v>227</v>
      </c>
      <c r="D167" s="35" t="s">
        <v>38</v>
      </c>
      <c r="E167" s="37" t="s">
        <v>228</v>
      </c>
      <c r="F167" s="38" t="s">
        <v>192</v>
      </c>
      <c r="G167" s="39">
        <v>16</v>
      </c>
      <c r="H167" s="40">
        <v>0</v>
      </c>
      <c r="I167" s="41">
        <f>ROUND(G167*H167,P4)</f>
        <v>0</v>
      </c>
      <c r="J167" s="38" t="s">
        <v>41</v>
      </c>
      <c r="O167" s="42">
        <f>I167*0.21</f>
        <v>0</v>
      </c>
      <c r="P167">
        <v>3</v>
      </c>
    </row>
    <row r="168">
      <c r="A168" s="35" t="s">
        <v>42</v>
      </c>
      <c r="B168" s="43"/>
      <c r="C168" s="44"/>
      <c r="D168" s="44"/>
      <c r="E168" s="47" t="s">
        <v>38</v>
      </c>
      <c r="F168" s="44"/>
      <c r="G168" s="44"/>
      <c r="H168" s="44"/>
      <c r="I168" s="44"/>
      <c r="J168" s="45"/>
    </row>
    <row r="169">
      <c r="A169" s="35" t="s">
        <v>44</v>
      </c>
      <c r="B169" s="43"/>
      <c r="C169" s="44"/>
      <c r="D169" s="44"/>
      <c r="E169" s="46" t="s">
        <v>229</v>
      </c>
      <c r="F169" s="44"/>
      <c r="G169" s="44"/>
      <c r="H169" s="44"/>
      <c r="I169" s="44"/>
      <c r="J169" s="45"/>
    </row>
    <row r="170" ht="150">
      <c r="A170" s="35" t="s">
        <v>46</v>
      </c>
      <c r="B170" s="43"/>
      <c r="C170" s="44"/>
      <c r="D170" s="44"/>
      <c r="E170" s="37" t="s">
        <v>230</v>
      </c>
      <c r="F170" s="44"/>
      <c r="G170" s="44"/>
      <c r="H170" s="44"/>
      <c r="I170" s="44"/>
      <c r="J170" s="45"/>
    </row>
    <row r="171">
      <c r="A171" s="35" t="s">
        <v>36</v>
      </c>
      <c r="B171" s="35">
        <v>40</v>
      </c>
      <c r="C171" s="36" t="s">
        <v>231</v>
      </c>
      <c r="D171" s="35" t="s">
        <v>38</v>
      </c>
      <c r="E171" s="37" t="s">
        <v>232</v>
      </c>
      <c r="F171" s="38" t="s">
        <v>99</v>
      </c>
      <c r="G171" s="39">
        <v>307.86000000000001</v>
      </c>
      <c r="H171" s="40">
        <v>0</v>
      </c>
      <c r="I171" s="41">
        <f>ROUND(G171*H171,P4)</f>
        <v>0</v>
      </c>
      <c r="J171" s="38" t="s">
        <v>41</v>
      </c>
      <c r="O171" s="42">
        <f>I171*0.21</f>
        <v>0</v>
      </c>
      <c r="P171">
        <v>3</v>
      </c>
    </row>
    <row r="172">
      <c r="A172" s="35" t="s">
        <v>42</v>
      </c>
      <c r="B172" s="43"/>
      <c r="C172" s="44"/>
      <c r="D172" s="44"/>
      <c r="E172" s="47" t="s">
        <v>38</v>
      </c>
      <c r="F172" s="44"/>
      <c r="G172" s="44"/>
      <c r="H172" s="44"/>
      <c r="I172" s="44"/>
      <c r="J172" s="45"/>
    </row>
    <row r="173">
      <c r="A173" s="35" t="s">
        <v>44</v>
      </c>
      <c r="B173" s="43"/>
      <c r="C173" s="44"/>
      <c r="D173" s="44"/>
      <c r="E173" s="46" t="s">
        <v>233</v>
      </c>
      <c r="F173" s="44"/>
      <c r="G173" s="44"/>
      <c r="H173" s="44"/>
      <c r="I173" s="44"/>
      <c r="J173" s="45"/>
    </row>
    <row r="174" ht="105">
      <c r="A174" s="35" t="s">
        <v>46</v>
      </c>
      <c r="B174" s="43"/>
      <c r="C174" s="44"/>
      <c r="D174" s="44"/>
      <c r="E174" s="37" t="s">
        <v>234</v>
      </c>
      <c r="F174" s="44"/>
      <c r="G174" s="44"/>
      <c r="H174" s="44"/>
      <c r="I174" s="44"/>
      <c r="J174" s="45"/>
    </row>
    <row r="175">
      <c r="A175" s="35" t="s">
        <v>36</v>
      </c>
      <c r="B175" s="35">
        <v>41</v>
      </c>
      <c r="C175" s="36" t="s">
        <v>235</v>
      </c>
      <c r="D175" s="35" t="s">
        <v>38</v>
      </c>
      <c r="E175" s="37" t="s">
        <v>236</v>
      </c>
      <c r="F175" s="38" t="s">
        <v>99</v>
      </c>
      <c r="G175" s="39">
        <v>254.19999999999999</v>
      </c>
      <c r="H175" s="40">
        <v>0</v>
      </c>
      <c r="I175" s="41">
        <f>ROUND(G175*H175,P4)</f>
        <v>0</v>
      </c>
      <c r="J175" s="38" t="s">
        <v>41</v>
      </c>
      <c r="O175" s="42">
        <f>I175*0.21</f>
        <v>0</v>
      </c>
      <c r="P175">
        <v>3</v>
      </c>
    </row>
    <row r="176">
      <c r="A176" s="35" t="s">
        <v>42</v>
      </c>
      <c r="B176" s="43"/>
      <c r="C176" s="44"/>
      <c r="D176" s="44"/>
      <c r="E176" s="47" t="s">
        <v>38</v>
      </c>
      <c r="F176" s="44"/>
      <c r="G176" s="44"/>
      <c r="H176" s="44"/>
      <c r="I176" s="44"/>
      <c r="J176" s="45"/>
    </row>
    <row r="177">
      <c r="A177" s="35" t="s">
        <v>44</v>
      </c>
      <c r="B177" s="43"/>
      <c r="C177" s="44"/>
      <c r="D177" s="44"/>
      <c r="E177" s="46" t="s">
        <v>237</v>
      </c>
      <c r="F177" s="44"/>
      <c r="G177" s="44"/>
      <c r="H177" s="44"/>
      <c r="I177" s="44"/>
      <c r="J177" s="45"/>
    </row>
    <row r="178" ht="105">
      <c r="A178" s="35" t="s">
        <v>46</v>
      </c>
      <c r="B178" s="48"/>
      <c r="C178" s="49"/>
      <c r="D178" s="49"/>
      <c r="E178" s="37" t="s">
        <v>234</v>
      </c>
      <c r="F178" s="49"/>
      <c r="G178" s="49"/>
      <c r="H178" s="49"/>
      <c r="I178" s="49"/>
      <c r="J178" s="50"/>
    </row>
  </sheetData>
  <sheetProtection sheet="1" objects="1" scenarios="1" spinCount="100000" saltValue="sClGzq7CUlI8sOStR0s7dchYvdaV8Ia2xrRE6mmZF7WeNGspp+XOhDq8FqFXy6yhDjShnmg7EW7tgHtXd9dcDg==" hashValue="PhT1djJzhrYpyuSM+RGnBttD9wpOkJfbLicQ9nYx3o0QTEbtLKhe1OCaY8550UlkUorkuYJwsPTZJtGqbIv83A==" algorithmName="SHA-512" password="CC7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Views>
    <sheetView showGridLines="0" workbookViewId="0"/>
  </sheetViews>
  <sheetFormatPr defaultRowHeight="15"/>
  <cols>
    <col min="1" max="1" width="9.140625" style="51" hidden="1"/>
    <col min="2" max="2" width="9.710938" style="51" customWidth="1"/>
    <col min="3" max="3" width="97.14063" style="51" customWidth="1"/>
    <col min="4" max="4" width="22.71094" style="51" customWidth="1"/>
    <col min="5" max="16384" width="9.140625" style="51"/>
  </cols>
  <sheetData>
    <row r="1">
      <c r="A1" s="52" t="s">
        <v>0</v>
      </c>
      <c r="B1" s="53"/>
      <c r="C1" s="53" t="s">
        <v>1</v>
      </c>
      <c r="D1" s="53"/>
    </row>
    <row r="2">
      <c r="A2" s="52"/>
      <c r="B2" s="53"/>
      <c r="C2" s="4" t="s">
        <v>238</v>
      </c>
      <c r="D2" s="53"/>
    </row>
    <row r="3">
      <c r="A3" s="53"/>
      <c r="B3" s="53"/>
      <c r="C3" s="53"/>
      <c r="D3" s="53"/>
    </row>
    <row r="4" ht="20.25">
      <c r="A4" s="53"/>
      <c r="B4" s="53"/>
      <c r="C4" s="4" t="s">
        <v>3</v>
      </c>
      <c r="D4" s="53"/>
    </row>
    <row r="5">
      <c r="A5" s="53"/>
      <c r="B5" s="53"/>
      <c r="C5" s="53"/>
      <c r="D5" s="53"/>
    </row>
    <row r="6">
      <c r="B6" s="54" t="s">
        <v>239</v>
      </c>
      <c r="C6" s="54" t="s">
        <v>7</v>
      </c>
      <c r="D6" s="54" t="s">
        <v>240</v>
      </c>
    </row>
    <row r="7" ht="25.51181" customHeight="1">
      <c r="A7" s="51" t="s">
        <v>241</v>
      </c>
      <c r="B7" s="55" t="s">
        <v>13</v>
      </c>
      <c r="C7" s="56" t="s">
        <v>14</v>
      </c>
      <c r="D7" s="57"/>
    </row>
    <row r="8">
      <c r="A8" s="51" t="s">
        <v>242</v>
      </c>
      <c r="B8" s="58" t="s">
        <v>243</v>
      </c>
      <c r="C8" s="59" t="s">
        <v>244</v>
      </c>
      <c r="D8" s="60">
        <v>254.19999999999999</v>
      </c>
    </row>
    <row r="9">
      <c r="A9" s="61" t="s">
        <v>44</v>
      </c>
      <c r="B9" s="62"/>
      <c r="C9" s="63" t="s">
        <v>245</v>
      </c>
      <c r="D9" s="64">
        <v>254.19999999999999</v>
      </c>
    </row>
    <row r="10">
      <c r="A10" s="51" t="s">
        <v>242</v>
      </c>
      <c r="B10" s="58" t="s">
        <v>246</v>
      </c>
      <c r="C10" s="59" t="s">
        <v>247</v>
      </c>
      <c r="D10" s="60">
        <v>307.86000000000001</v>
      </c>
    </row>
    <row r="11">
      <c r="A11" s="61" t="s">
        <v>44</v>
      </c>
      <c r="B11" s="65"/>
      <c r="C11" s="66" t="s">
        <v>248</v>
      </c>
      <c r="D11" s="67">
        <v>307.86000000000001</v>
      </c>
    </row>
  </sheetData>
  <mergeCells count="2">
    <mergeCell ref="C2:C3"/>
    <mergeCell ref="C4:D4"/>
  </mergeCells>
  <hyperlinks>
    <hyperlink ref="B7" location="'300'!C4" display="300"/>
  </hyperlinks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Horský Lukáš</dc:creator>
  <cp:lastModifiedBy>Horský Lukáš</cp:lastModifiedBy>
  <dcterms:created xsi:type="dcterms:W3CDTF">2024-06-18T05:25:59Z</dcterms:created>
  <dcterms:modified xsi:type="dcterms:W3CDTF">2024-06-18T05:26:00Z</dcterms:modified>
</cp:coreProperties>
</file>